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0b836621f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c3d97b982817495d"/>
    <x:sheet xmlns:r="http://schemas.openxmlformats.org/officeDocument/2006/relationships" name="Approved Repertoire" sheetId="2" r:id="Rdfaa9d70b8b646f6"/>
    <x:sheet xmlns:r="http://schemas.openxmlformats.org/officeDocument/2006/relationships" name="Usage Log" sheetId="3" r:id="Ra3e6b28b29ec426f"/>
    <x:sheet xmlns:r="http://schemas.openxmlformats.org/officeDocument/2006/relationships" name="Set Planner" sheetId="4" r:id="R6d9a60c7631a4850"/>
    <x:sheet xmlns:r="http://schemas.openxmlformats.org/officeDocument/2006/relationships" name="Lists &amp; Settings" sheetId="5" r:id="R3e7d7b5a37364d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0"/>
  </x:numFmts>
  <x:fonts count="11">
    <x:font>
      <x:sz val="11"/>
      <x:name val="Carlito"/>
    </x:font>
    <x:font>
      <x:b/>
      <x:sz val="18"/>
      <x:color rgb="FFFFFFFF"/>
      <x:name val="Aptos"/>
    </x:font>
    <x:font>
      <x:i/>
      <x:sz val="10"/>
      <x:color rgb="FF25313C"/>
      <x:name val="Aptos"/>
    </x:font>
    <x:font>
      <x:b/>
      <x:sz val="11"/>
      <x:color rgb="FFFFFFFF"/>
      <x:name val="Aptos"/>
    </x:font>
    <x:font>
      <x:sz val="10"/>
      <x:color rgb="FF25313C"/>
      <x:name val="Aptos"/>
    </x:font>
    <x:font>
      <x:b/>
      <x:sz val="10"/>
      <x:color rgb="FF25313C"/>
      <x:name val="Aptos"/>
    </x:font>
    <x:font>
      <x:b/>
      <x:sz val="12"/>
      <x:color rgb="FFC99A3D"/>
      <x:name val="Aptos"/>
    </x:font>
    <x:font>
      <x:sz val="9"/>
      <x:color rgb="FF25313C"/>
      <x:name val="Aptos"/>
    </x:font>
    <x:font>
      <x:b/>
      <x:sz val="9"/>
      <x:color rgb="FFFFFFFF"/>
      <x:name val="Aptos"/>
    </x:font>
    <x:font>
      <x:b/>
      <x:sz val="9"/>
      <x:color rgb="FF25313C"/>
      <x:name val="Aptos"/>
    </x:font>
    <x:font>
      <x:b/>
      <x:sz val="11"/>
      <x:color rgb="FF25313C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243447"/>
      </x:patternFill>
    </x:fill>
    <x:fill>
      <x:patternFill patternType="solid">
        <x:fgColor rgb="FFE8F0F6"/>
      </x:patternFill>
    </x:fill>
    <x:fill>
      <x:patternFill patternType="solid">
        <x:fgColor rgb="FF365E7D"/>
      </x:patternFill>
    </x:fill>
    <x:fill>
      <x:patternFill patternType="solid">
        <x:fgColor rgb="FFFFFFFF"/>
      </x:patternFill>
    </x:fill>
    <x:fill>
      <x:patternFill patternType="solid">
        <x:fgColor rgb="FFF7F8FA"/>
      </x:patternFill>
    </x:fill>
    <x:fill>
      <x:patternFill patternType="solid">
        <x:fgColor rgb="FFF7F3E8"/>
      </x:patternFill>
    </x:fill>
    <x:fill>
      <x:patternFill patternType="solid">
        <x:fgColor rgb="FFE8EAED"/>
      </x:patternFill>
    </x:fill>
  </x:fills>
  <x:borders count="6">
    <x:border/>
    <x:border>
      <x:bottom style="thin">
        <x:color rgb="FFCBD2D8"/>
      </x:bottom>
    </x:border>
    <x:border>
      <x:left style="thin">
        <x:color rgb="FFC99A3D"/>
      </x:left>
      <x:right style="thin">
        <x:color rgb="FFC99A3D"/>
      </x:right>
      <x:top style="thin">
        <x:color rgb="FFC99A3D"/>
      </x:top>
      <x:bottom style="thin">
        <x:color rgb="FFC99A3D"/>
      </x:bottom>
    </x:border>
    <x:border>
      <x:left style="thin">
        <x:color rgb="FFCBD2D8"/>
      </x:left>
      <x:top style="thin">
        <x:color rgb="FFCBD2D8"/>
      </x:top>
      <x:bottom style="thin">
        <x:color rgb="FFCBD2D8"/>
      </x:bottom>
    </x:border>
    <x:border>
      <x:top style="thin">
        <x:color rgb="FFCBD2D8"/>
      </x:top>
      <x:bottom style="thin">
        <x:color rgb="FFCBD2D8"/>
      </x:bottom>
    </x:border>
    <x:border>
      <x:right style="thin">
        <x:color rgb="FFCBD2D8"/>
      </x:right>
      <x:top style="thin">
        <x:color rgb="FFCBD2D8"/>
      </x:top>
      <x:bottom style="thin">
        <x:color rgb="FFCBD2D8"/>
      </x:bottom>
    </x:border>
  </x:borders>
  <x:cellStyleXfs count="1">
    <x:xf numFmtId="0" fontId="0" fillId="0" borderId="0"/>
  </x:cellStyleXfs>
  <x:cellXfs count="10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2" xfId="0" applyNumberFormat="1" applyFont="1" applyFill="1" applyBorder="1"/>
    <x:xf numFmtId="0" fontId="4" fillId="7" borderId="2" xfId="0" applyNumberFormat="1" applyFont="1" applyFill="1" applyBorder="1" applyAlignment="1">
      <x:alignment wrapText="1"/>
    </x:xf>
    <x:xf numFmtId="0" fontId="4" fillId="7" borderId="2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7" fillId="0" borderId="1" xfId="0" applyNumberFormat="1" applyFont="1" applyFill="1" applyBorder="1" applyAlignment="1">
      <x:alignment vertical="top" wrapText="1"/>
    </x:xf>
    <x:xf numFmtId="200" fontId="7" fillId="0" borderId="0" xfId="0" applyNumberFormat="1" applyFont="1" applyFill="1" applyBorder="1" applyAlignment="1">
      <x:alignment vertical="top" wrapText="1"/>
    </x:xf>
    <x:xf numFmtId="200" fontId="7" fillId="0" borderId="1" xfId="0" applyNumberFormat="1" applyFont="1" applyFill="1" applyBorder="1" applyAlignment="1">
      <x:alignment vertical="top"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horizontal="center" wrapText="1"/>
    </x:xf>
    <x:xf numFmtId="0" fontId="8" fillId="4" borderId="0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/>
    <x:xf numFmtId="200" fontId="0" fillId="0" borderId="0" xfId="0" applyNumberFormat="1" applyFont="1" applyFill="1" applyBorder="1"/>
    <x:xf numFmtId="202" fontId="0" fillId="0" borderId="0" xfId="0" applyNumberFormat="1" applyFont="1" applyFill="1" applyBorder="1"/>
    <x:xf numFmtId="201" fontId="7" fillId="0" borderId="0" xfId="0" applyNumberFormat="1" applyFont="1" applyFill="1" applyBorder="1"/>
    <x:xf numFmtId="200" fontId="7" fillId="0" borderId="0" xfId="0" applyNumberFormat="1" applyFont="1" applyFill="1" applyBorder="1"/>
    <x:xf numFmtId="202" fontId="7" fillId="0" borderId="0" xfId="0" applyNumberFormat="1" applyFont="1" applyFill="1" applyBorder="1"/>
    <x:xf numFmtId="201" fontId="7" fillId="0" borderId="1" xfId="0" applyNumberFormat="1" applyFont="1" applyFill="1" applyBorder="1"/>
    <x:xf numFmtId="200" fontId="7" fillId="0" borderId="1" xfId="0" applyNumberFormat="1" applyFont="1" applyFill="1" applyBorder="1"/>
    <x:xf numFmtId="202" fontId="7" fillId="0" borderId="1" xfId="0" applyNumberFormat="1" applyFont="1" applyFill="1" applyBorder="1"/>
    <x:xf numFmtId="201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2" fontId="7" fillId="0" borderId="0" xfId="0" applyNumberFormat="1" applyFont="1" applyFill="1" applyBorder="1" applyAlignment="1">
      <x:alignment wrapText="1"/>
    </x:xf>
    <x:xf numFmtId="201" fontId="7" fillId="0" borderId="1" xfId="0" applyNumberFormat="1" applyFont="1" applyFill="1" applyBorder="1" applyAlignment="1">
      <x:alignment wrapText="1"/>
    </x:xf>
    <x:xf numFmtId="200" fontId="7" fillId="0" borderId="1" xfId="0" applyNumberFormat="1" applyFont="1" applyFill="1" applyBorder="1" applyAlignment="1">
      <x:alignment wrapText="1"/>
    </x:xf>
    <x:xf numFmtId="202" fontId="7" fillId="0" borderId="1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vertical="top" wrapText="1"/>
    </x:xf>
    <x:xf numFmtId="202" fontId="7" fillId="0" borderId="0" xfId="0" applyNumberFormat="1" applyFont="1" applyFill="1" applyBorder="1" applyAlignment="1">
      <x:alignment vertical="top" wrapText="1"/>
    </x:xf>
    <x:xf numFmtId="201" fontId="7" fillId="0" borderId="1" xfId="0" applyNumberFormat="1" applyFont="1" applyFill="1" applyBorder="1" applyAlignment="1">
      <x:alignment vertical="top" wrapText="1"/>
    </x:xf>
    <x:xf numFmtId="202" fontId="7" fillId="0" borderId="1" xfId="0" applyNumberFormat="1" applyFont="1" applyFill="1" applyBorder="1" applyAlignment="1">
      <x:alignment vertical="top" wrapText="1"/>
    </x:xf>
    <x:xf numFmtId="200" fontId="7" fillId="8" borderId="0" xfId="0" applyNumberFormat="1" applyFont="1" applyFill="1" applyBorder="1" applyAlignment="1">
      <x:alignment vertical="top" wrapText="1"/>
    </x:xf>
    <x:xf numFmtId="202" fontId="7" fillId="8" borderId="0" xfId="0" applyNumberFormat="1" applyFont="1" applyFill="1" applyBorder="1" applyAlignment="1">
      <x:alignment vertical="top" wrapText="1"/>
    </x:xf>
    <x:xf numFmtId="0" fontId="7" fillId="8" borderId="0" xfId="0" applyNumberFormat="1" applyFont="1" applyFill="1" applyBorder="1" applyAlignment="1">
      <x:alignment vertical="top" wrapText="1"/>
    </x:xf>
    <x:xf numFmtId="200" fontId="7" fillId="8" borderId="1" xfId="0" applyNumberFormat="1" applyFont="1" applyFill="1" applyBorder="1" applyAlignment="1">
      <x:alignment vertical="top" wrapText="1"/>
    </x:xf>
    <x:xf numFmtId="202" fontId="7" fillId="8" borderId="1" xfId="0" applyNumberFormat="1" applyFont="1" applyFill="1" applyBorder="1" applyAlignment="1">
      <x:alignment vertical="top" wrapText="1"/>
    </x:xf>
    <x:xf numFmtId="0" fontId="7" fillId="8" borderId="1" xfId="0" applyNumberFormat="1" applyFont="1" applyFill="1" applyBorder="1" applyAlignment="1">
      <x:alignment vertical="top" wrapText="1"/>
    </x:xf>
    <x:xf numFmtId="0" fontId="7" fillId="7" borderId="0" xfId="0" applyNumberFormat="1" applyFont="1" applyFill="1" applyBorder="1" applyAlignment="1">
      <x:alignment vertical="top" wrapText="1"/>
    </x:xf>
    <x:xf numFmtId="201" fontId="7" fillId="7" borderId="0" xfId="0" applyNumberFormat="1" applyFont="1" applyFill="1" applyBorder="1" applyAlignment="1">
      <x:alignment vertical="top" wrapText="1"/>
    </x:xf>
    <x:xf numFmtId="200" fontId="7" fillId="7" borderId="0" xfId="0" applyNumberFormat="1" applyFont="1" applyFill="1" applyBorder="1" applyAlignment="1">
      <x:alignment vertical="top" wrapText="1"/>
    </x:xf>
    <x:xf numFmtId="202" fontId="7" fillId="7" borderId="0" xfId="0" applyNumberFormat="1" applyFont="1" applyFill="1" applyBorder="1" applyAlignment="1">
      <x:alignment vertical="top" wrapText="1"/>
    </x:xf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vertical="center" wrapText="1"/>
    </x:xf>
    <x:xf numFmtId="200" fontId="4" fillId="7" borderId="1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9" fillId="6" borderId="0" xfId="0" applyNumberFormat="1" applyFont="1" applyFill="1" applyBorder="1" applyAlignment="1">
      <x:alignment vertical="center" wrapText="1"/>
    </x:xf>
    <x:xf numFmtId="0" fontId="4" fillId="7" borderId="1" xfId="0" applyNumberFormat="1" applyFont="1" applyFill="1" applyBorder="1" applyAlignment="1">
      <x:alignment horizontal="center"/>
    </x:xf>
    <x:xf numFmtId="0" fontId="4" fillId="7" borderId="1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10" fillId="8" borderId="0" xfId="0" applyNumberFormat="1" applyFont="1" applyFill="1" applyBorder="1"/>
    <x:xf numFmtId="0" fontId="10" fillId="8" borderId="3" xfId="0" applyNumberFormat="1" applyFont="1" applyFill="1" applyBorder="1"/>
    <x:xf numFmtId="0" fontId="10" fillId="8" borderId="4" xfId="0" applyNumberFormat="1" applyFont="1" applyFill="1" applyBorder="1"/>
    <x:xf numFmtId="0" fontId="10" fillId="8" borderId="5" xfId="0" applyNumberFormat="1" applyFont="1" applyFill="1" applyBorder="1"/>
    <x:xf numFmtId="0" fontId="10" fillId="8" borderId="3" xfId="0" applyNumberFormat="1" applyFont="1" applyFill="1" applyBorder="1" applyAlignment="1">
      <x:alignment wrapText="1"/>
    </x:xf>
    <x:xf numFmtId="0" fontId="10" fillId="8" borderId="4" xfId="0" applyNumberFormat="1" applyFont="1" applyFill="1" applyBorder="1" applyAlignment="1">
      <x:alignment wrapText="1"/>
    </x:xf>
    <x:xf numFmtId="0" fontId="10" fillId="8" borderId="5" xfId="0" applyNumberFormat="1" applyFont="1" applyFill="1" applyBorder="1" applyAlignment="1">
      <x:alignment wrapText="1"/>
    </x:xf>
    <x:xf numFmtId="0" fontId="10" fillId="8" borderId="3" xfId="0" applyNumberFormat="1" applyFont="1" applyFill="1" applyBorder="1" applyAlignment="1">
      <x:alignment horizontal="center" wrapText="1"/>
    </x:xf>
    <x:xf numFmtId="0" fontId="10" fillId="8" borderId="4" xfId="0" applyNumberFormat="1" applyFont="1" applyFill="1" applyBorder="1" applyAlignment="1">
      <x:alignment horizontal="center" wrapText="1"/>
    </x:xf>
    <x:xf numFmtId="0" fontId="10" fillId="8" borderId="5" xfId="0" applyNumberFormat="1" applyFont="1" applyFill="1" applyBorder="1" applyAlignment="1">
      <x:alignment horizontal="center" wrapText="1"/>
    </x:xf>
    <x:xf numFmtId="0" fontId="10" fillId="8" borderId="3" xfId="0" applyNumberFormat="1" applyFont="1" applyFill="1" applyBorder="1" applyAlignment="1">
      <x:alignment horizontal="center" vertical="center" wrapText="1"/>
    </x:xf>
    <x:xf numFmtId="0" fontId="10" fillId="8" borderId="4" xfId="0" applyNumberFormat="1" applyFont="1" applyFill="1" applyBorder="1" applyAlignment="1">
      <x:alignment horizontal="center" vertical="center" wrapText="1"/>
    </x:xf>
    <x:xf numFmtId="0" fontId="10" fillId="8" borderId="5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0">
    <x:dxf>
      <x:font>
        <x:b/>
        <x:color rgb="FF285B35"/>
      </x:font>
      <x:fill>
        <x:patternFill patternType="solid">
          <x:bgColor rgb="FFDCEBDD"/>
        </x:patternFill>
      </x:fill>
    </x:dxf>
    <x:dxf>
      <x:font>
        <x:b/>
        <x:color rgb="FF365E7D"/>
      </x:font>
      <x:fill>
        <x:patternFill patternType="solid">
          <x:bgColor rgb="FFE8F0F6"/>
        </x:patternFill>
      </x:fill>
    </x:dxf>
    <x:dxf>
      <x:font>
        <x:b/>
        <x:color rgb="FF7A5413"/>
      </x:font>
      <x:fill>
        <x:patternFill patternType="solid">
          <x:bgColor rgb="FFF8E8BD"/>
        </x:patternFill>
      </x:fill>
    </x:dxf>
    <x:dxf>
      <x:font>
        <x:b/>
        <x:color rgb="FF7A5413"/>
      </x:font>
      <x:fill>
        <x:patternFill patternType="solid">
          <x:bgColor rgb="FFF8E8BD"/>
        </x:patternFill>
      </x:fill>
    </x:dxf>
    <x:dxf>
      <x:font>
        <x:color rgb="FF8A2822"/>
      </x:font>
      <x:fill>
        <x:patternFill patternType="solid">
          <x:bgColor rgb="FFF4D6D3"/>
        </x:patternFill>
      </x:fill>
    </x:dxf>
    <x:dxf>
      <x:font>
        <x:b/>
        <x:color rgb="FF7A5413"/>
      </x:font>
      <x:fill>
        <x:patternFill patternType="solid">
          <x:bgColor rgb="FFF8E8BD"/>
        </x:patternFill>
      </x:fill>
    </x:dxf>
    <x:dxf>
      <x:font>
        <x:b/>
        <x:color rgb="FF7A5413"/>
      </x:font>
      <x:fill>
        <x:patternFill patternType="solid">
          <x:bgColor rgb="FFF8E8BD"/>
        </x:patternFill>
      </x:fill>
    </x:dxf>
    <x:dxf>
      <x:font>
        <x:b/>
        <x:color rgb="FF8A2822"/>
      </x:font>
      <x:fill>
        <x:patternFill patternType="solid">
          <x:bgColor rgb="FFF4D6D3"/>
        </x:patternFill>
      </x:fill>
    </x:dxf>
    <x:dxf>
      <x:font>
        <x:b/>
        <x:color rgb="FF285B35"/>
      </x:font>
      <x:fill>
        <x:patternFill patternType="solid">
          <x:bgColor rgb="FFDCEBDD"/>
        </x:patternFill>
      </x:fill>
    </x:dxf>
    <x:dxf>
      <x:font>
        <x:b/>
        <x:color rgb="FF7A5413"/>
      </x:font>
      <x:fill>
        <x:patternFill patternType="solid">
          <x:bgColor rgb="FFF8E8B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e83086ef64343" /><Relationship Type="http://schemas.openxmlformats.org/officeDocument/2006/relationships/theme" Target="/xl/theme/theme1.xml" Id="R8ba2853452004785" /><Relationship Type="http://schemas.openxmlformats.org/officeDocument/2006/relationships/sharedStrings" Target="/xl/sharedStrings.xml" Id="R41ff2c498d8c47b7" /><Relationship Type="http://schemas.openxmlformats.org/officeDocument/2006/relationships/worksheet" Target="/xl/worksheets/sheet1.xml" Id="Rc3d97b982817495d" /><Relationship Type="http://schemas.openxmlformats.org/officeDocument/2006/relationships/worksheet" Target="/xl/worksheets/sheet2.xml" Id="Rdfaa9d70b8b646f6" /><Relationship Type="http://schemas.openxmlformats.org/officeDocument/2006/relationships/worksheet" Target="/xl/worksheets/sheet3.xml" Id="Ra3e6b28b29ec426f" /><Relationship Type="http://schemas.openxmlformats.org/officeDocument/2006/relationships/worksheet" Target="/xl/worksheets/sheet4.xml" Id="R6d9a60c7631a4850" /><Relationship Type="http://schemas.openxmlformats.org/officeDocument/2006/relationships/worksheet" Target="/xl/worksheets/sheet5.xml" Id="R3e7d7b5a37364dff" /></Relationships>
</file>

<file path=xl/tables/table1.xml><?xml version="1.0" encoding="utf-8"?>
<x:table xmlns:x="http://schemas.openxmlformats.org/spreadsheetml/2006/main" id="2" name="ApprovedRepertoireTable" displayName="ApprovedRepertoireTable" ref="A4:P104" headerRowCount="1" totalsRowCount="0" totalsRowShown="0">
  <x:autoFilter ref="A4:P104"/>
  <x:tableColumns count="16">
    <x:tableColumn id="1" name="Song Title"/>
    <x:tableColumn id="2" name="Author / Source"/>
    <x:tableColumn id="3" name="Library Status"/>
    <x:tableColumn id="4" name="Evaluation Score"/>
    <x:tableColumn id="5" name="Primary Function"/>
    <x:tableColumn id="6" name="Secondary Function"/>
    <x:tableColumn id="7" name="Scripture / Themes"/>
    <x:tableColumn id="8" name="Familiarity"/>
    <x:tableColumn id="9" name="Evaluated Key"/>
    <x:tableColumn id="10" name="Energy (1–5)"/>
    <x:tableColumn id="11" name="Date Introduced"/>
    <x:tableColumn id="12" name="Last Used"/>
    <x:tableColumn id="13" name="Days Since Used"/>
    <x:tableColumn id="14" name="Uses — Last 90 Days"/>
    <x:tableColumn id="15" name="Rotation Signal"/>
    <x:tableColumn id="16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UsageLogTable" displayName="UsageLogTable" ref="A4:H304" headerRowCount="1" totalsRowCount="0" totalsRowShown="0">
  <x:autoFilter ref="A4:H304"/>
  <x:tableColumns count="8">
    <x:tableColumn id="1" name="Service Date"/>
    <x:tableColumn id="2" name="Song Title"/>
    <x:tableColumn id="3" name="Service Position"/>
    <x:tableColumn id="4" name="Function Used"/>
    <x:tableColumn id="5" name="Key Used"/>
    <x:tableColumn id="6" name="Leader"/>
    <x:tableColumn id="7" name="Team / Instrumentation"/>
    <x:tableColumn id="8" name="Service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89282dd04a042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3f379443b8c471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4" customHeight="1">
      <x:c r="A1" s="3" t="str">
        <x:v>Approved Repertoire &amp; Set Planner — Field-Test Version 1</x:v>
      </x:c>
    </x:row>
    <x:row r="2" ht="30" customHeight="1">
      <x:c r="A2" s="7" t="str">
        <x:v>A judgment layer for stewarding an approved song library and preparing weekly sets.</x:v>
      </x:c>
    </x:row>
    <x:row r="4">
      <x:c r="A4" s="11" t="str">
        <x:v>What this workbook does</x:v>
      </x:c>
    </x:row>
    <x:row r="5" ht="36" customHeight="1">
      <x:c r="A5" s="17" t="str">
        <x:v>Approved Repertoire</x:v>
      </x:c>
      <x:c r="B5" s="16" t="str">
        <x:v>Records only songs that have completed your evaluation process, along with function, familiarity, key, themes, and rotation information.</x:v>
      </x:c>
      <x:c r="C5" s="16"/>
      <x:c r="D5" s="16"/>
      <x:c r="E5" s="16"/>
      <x:c r="F5" s="16"/>
      <x:c r="G5" s="16"/>
      <x:c r="H5" s="16"/>
    </x:row>
    <x:row r="6" ht="36" customHeight="1">
      <x:c r="A6" s="23" t="str">
        <x:v>Usage Log</x:v>
      </x:c>
      <x:c r="B6" s="22" t="str">
        <x:v>Records actual Sunday use so last-used dates and 90-day frequency update automatically.</x:v>
      </x:c>
      <x:c r="C6" s="22"/>
      <x:c r="D6" s="22"/>
      <x:c r="E6" s="22"/>
      <x:c r="F6" s="22"/>
      <x:c r="G6" s="22"/>
      <x:c r="H6" s="22"/>
    </x:row>
    <x:row r="7" ht="36" customHeight="1">
      <x:c r="A7" s="17" t="str">
        <x:v>Set Planner</x:v>
      </x:c>
      <x:c r="B7" s="16" t="str">
        <x:v>Surfaces key, familiarity, recent-use information, and warnings while you prayerfully assemble a service.</x:v>
      </x:c>
      <x:c r="C7" s="16"/>
      <x:c r="D7" s="16"/>
      <x:c r="E7" s="16"/>
      <x:c r="F7" s="16"/>
      <x:c r="G7" s="16"/>
      <x:c r="H7" s="16"/>
    </x:row>
    <x:row r="8" ht="36" customHeight="1">
      <x:c r="A8" s="23" t="str">
        <x:v>Planning by WorshipTools</x:v>
      </x:c>
      <x:c r="B8" s="22" t="str">
        <x:v>Remains the final operational home for service flow, charts, volunteers, messaging, and team preparation.</x:v>
      </x:c>
      <x:c r="C8" s="22"/>
      <x:c r="D8" s="22"/>
      <x:c r="E8" s="22"/>
      <x:c r="F8" s="22"/>
      <x:c r="G8" s="22"/>
      <x:c r="H8" s="22"/>
    </x:row>
    <x:row r="9" ht="36" customHeight="1"/>
    <x:row r="10" ht="36" customHeight="1">
      <x:c r="A10" s="11" t="str">
        <x:v>Recommended weekly workflow</x:v>
      </x:c>
    </x:row>
    <x:row r="11" ht="36" customHeight="1">
      <x:c r="A11" s="24" t="n">
        <x:v>1</x:v>
      </x:c>
      <x:c r="B11" s="16" t="str">
        <x:v>Add newly approved songs to Approved Repertoire.</x:v>
      </x:c>
      <x:c r="C11" s="16"/>
      <x:c r="D11" s="16"/>
      <x:c r="E11" s="16"/>
      <x:c r="F11" s="16"/>
      <x:c r="G11" s="16"/>
      <x:c r="H11" s="16"/>
    </x:row>
    <x:row r="12" ht="36" customHeight="1">
      <x:c r="A12" s="25" t="n">
        <x:v>2</x:v>
      </x:c>
      <x:c r="B12" s="22" t="str">
        <x:v>After each service, add the songs actually used to Usage Log.</x:v>
      </x:c>
      <x:c r="C12" s="22"/>
      <x:c r="D12" s="22"/>
      <x:c r="E12" s="22"/>
      <x:c r="F12" s="22"/>
      <x:c r="G12" s="22"/>
      <x:c r="H12" s="22"/>
    </x:row>
    <x:row r="13" ht="36" customHeight="1">
      <x:c r="A13" s="24" t="n">
        <x:v>3</x:v>
      </x:c>
      <x:c r="B13" s="16" t="str">
        <x:v>Before planning, filter Approved Repertoire by function, familiarity, theme, or rotation signal.</x:v>
      </x:c>
      <x:c r="C13" s="16"/>
      <x:c r="D13" s="16"/>
      <x:c r="E13" s="16"/>
      <x:c r="F13" s="16"/>
      <x:c r="G13" s="16"/>
      <x:c r="H13" s="16"/>
    </x:row>
    <x:row r="14" ht="36" customHeight="1">
      <x:c r="A14" s="25" t="n">
        <x:v>4</x:v>
      </x:c>
      <x:c r="B14" s="22" t="str">
        <x:v>Build a proposed set in Set Planner and review its warning indicators.</x:v>
      </x:c>
      <x:c r="C14" s="22"/>
      <x:c r="D14" s="22"/>
      <x:c r="E14" s="22"/>
      <x:c r="F14" s="22"/>
      <x:c r="G14" s="22"/>
      <x:c r="H14" s="22"/>
    </x:row>
    <x:row r="15" ht="36" customHeight="1">
      <x:c r="A15" s="24" t="n">
        <x:v>5</x:v>
      </x:c>
      <x:c r="B15" s="16" t="str">
        <x:v>Make the pastoral and musical decision yourself, then enter the final service into Planning by WorshipTools.</x:v>
      </x:c>
      <x:c r="C15" s="16"/>
      <x:c r="D15" s="16"/>
      <x:c r="E15" s="16"/>
      <x:c r="F15" s="16"/>
      <x:c r="G15" s="16"/>
      <x:c r="H15" s="16"/>
    </x:row>
    <x:row r="17" ht="26" customHeight="1">
      <x:c r="A17" s="30" t="str">
        <x:v>Guardrail
This planner never selects songs automatically. It surfaces approved options and relevant history; it cannot evaluate the sermon, the congregation’s present needs, pastoral direction, or the wisdom of a particular service arc.
Planning by WorshipTools reference: https://www.worshiptools.com/en-us/planning</x:v>
      </x:c>
    </x:row>
    <x:row r="18" ht="26" customHeight="1"/>
    <x:row r="19" ht="26" customHeight="1"/>
    <x:row r="20" ht="26" customHeight="1"/>
  </x:sheetData>
  <x:mergeCells>
    <x:mergeCell ref="A1:H1"/>
    <x:mergeCell ref="A2:H2"/>
    <x:mergeCell ref="A4:H4"/>
    <x:mergeCell ref="B5:H5"/>
    <x:mergeCell ref="B6:H6"/>
    <x:mergeCell ref="B7:H7"/>
    <x:mergeCell ref="B8:H8"/>
    <x:mergeCell ref="A10:H10"/>
    <x:mergeCell ref="B11:H11"/>
    <x:mergeCell ref="B12:H12"/>
    <x:mergeCell ref="B13:H13"/>
    <x:mergeCell ref="B14:H14"/>
    <x:mergeCell ref="B15:H15"/>
    <x:mergeCell ref="A17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20" hidden="0" customWidth="1"/>
    <x:col min="3" max="3" width="20" hidden="0" customWidth="1"/>
    <x:col min="4" max="4" width="13" hidden="0" customWidth="1"/>
    <x:col min="5" max="5" width="21" hidden="0" customWidth="1"/>
    <x:col min="6" max="6" width="21" hidden="0" customWidth="1"/>
    <x:col min="7" max="7" width="30" hidden="0" customWidth="1"/>
    <x:col min="8" max="8" width="14" hidden="0" customWidth="1"/>
    <x:col min="9" max="9" width="12" hidden="0" customWidth="1"/>
    <x:col min="10" max="10" width="12" hidden="0" customWidth="1"/>
    <x:col min="11" max="11" width="14" hidden="0" customWidth="1"/>
    <x:col min="12" max="12" width="14" hidden="0" customWidth="1"/>
    <x:col min="13" max="13" width="13" hidden="0" customWidth="1"/>
    <x:col min="14" max="14" width="14" hidden="0" customWidth="1"/>
    <x:col min="15" max="15" width="20" hidden="0" customWidth="1"/>
    <x:col min="16" max="16" width="34" hidden="0" customWidth="1"/>
  </x:cols>
  <x:sheetData>
    <x:row r="1" ht="32" customHeight="1">
      <x:c r="A1" s="3" t="str">
        <x:v>Approved Repertoire</x:v>
      </x:c>
    </x:row>
    <x:row r="2" ht="28" customHeight="1">
      <x:c r="A2" s="7" t="str">
        <x:v>Filter this table by function, theme, familiarity, or rotation signal before building a set.</x:v>
      </x:c>
    </x:row>
    <x:row r="4" ht="55" customHeight="1">
      <x:c r="A4" s="48" t="str">
        <x:v>Song Title</x:v>
      </x:c>
      <x:c r="B4" s="48" t="str">
        <x:v>Author / Source</x:v>
      </x:c>
      <x:c r="C4" s="48" t="str">
        <x:v>Library Status</x:v>
      </x:c>
      <x:c r="D4" s="48" t="str">
        <x:v>Evaluation Score</x:v>
      </x:c>
      <x:c r="E4" s="48" t="str">
        <x:v>Primary Function</x:v>
      </x:c>
      <x:c r="F4" s="48" t="str">
        <x:v>Secondary Function</x:v>
      </x:c>
      <x:c r="G4" s="48" t="str">
        <x:v>Scripture / Themes</x:v>
      </x:c>
      <x:c r="H4" s="48" t="str">
        <x:v>Familiarity</x:v>
      </x:c>
      <x:c r="I4" s="48" t="str">
        <x:v>Evaluated Key</x:v>
      </x:c>
      <x:c r="J4" s="48" t="str">
        <x:v>Energy (1–5)</x:v>
      </x:c>
      <x:c r="K4" s="48" t="str">
        <x:v>Date Introduced</x:v>
      </x:c>
      <x:c r="L4" s="48" t="str">
        <x:v>Last Used</x:v>
      </x:c>
      <x:c r="M4" s="48" t="str">
        <x:v>Days Since Used</x:v>
      </x:c>
      <x:c r="N4" s="48" t="str">
        <x:v>Uses — Last 90 Days</x:v>
      </x:c>
      <x:c r="O4" s="48" t="str">
        <x:v>Rotation Signal</x:v>
      </x:c>
      <x:c r="P4" s="48" t="str">
        <x:v>Notes</x:v>
      </x:c>
    </x:row>
    <x:row r="5" ht="38" customHeight="1">
      <x:c r="A5" s="74" t="str">
        <x:v>Example Song A — replace me</x:v>
      </x:c>
      <x:c r="B5" s="74" t="str"/>
      <x:c r="C5" s="74" t="str">
        <x:v>Strong Candidate</x:v>
      </x:c>
      <x:c r="D5" s="75" t="n">
        <x:v>4.3</x:v>
      </x:c>
      <x:c r="E5" s="74" t="str">
        <x:v>Adoration / Praise</x:v>
      </x:c>
      <x:c r="F5" s="74" t="str">
        <x:v>Call to Worship</x:v>
      </x:c>
      <x:c r="G5" s="74" t="str">
        <x:v>God’s holiness; praise</x:v>
      </x:c>
      <x:c r="H5" s="74" t="str">
        <x:v>Core</x:v>
      </x:c>
      <x:c r="I5" s="74" t="str">
        <x:v>D</x:v>
      </x:c>
      <x:c r="J5" s="74" t="n">
        <x:v>4</x:v>
      </x:c>
      <x:c r="K5" s="76" t="n">
        <x:v>46026</x:v>
      </x:c>
      <x:c r="L5" s="76" t="n">
        <x:f>IF(A5="","",IF(COUNTIF('Usage Log'!$B$5:$B$304,A5)=0,"",MAXIFS('Usage Log'!$A$5:$A$304,'Usage Log'!$B$5:$B$304,A5)))</x:f>
        <x:v>46229</x:v>
      </x:c>
      <x:c r="M5" s="77" t="n">
        <x:f>IF(L5="","",TODAY()-L5)</x:f>
        <x:v>16</x:v>
      </x:c>
      <x:c r="N5" s="77" t="n">
        <x:f>IF(A5="","",COUNTIFS('Usage Log'!$B$5:$B$304,A5,'Usage Log'!$A$5:$A$304,"&gt;="&amp;TODAY()-90))</x:f>
        <x:v>1</x:v>
      </x:c>
      <x:c r="O5" s="74" t="str">
        <x:f>IF(A5="","",IF(C5="Resting","Resting",IF(C5="Archived","Archived",IF(H5="Learning","Teaching Attention",IF(L5="","Never Logged",IF(M5&lt;=21,"Recently Used",IF(M5&gt;=90,"Consider Returning","Available")))))))</x:f>
        <x:v>Recently Used</x:v>
      </x:c>
      <x:c r="P5" s="74" t="str">
        <x:v>Example approved song—replace or delete.</x:v>
      </x:c>
    </x:row>
    <x:row r="6" ht="38" customHeight="1">
      <x:c r="A6" s="74" t="str">
        <x:v>Example Song B — replace me</x:v>
      </x:c>
      <x:c r="B6" s="74" t="str"/>
      <x:c r="C6" s="74" t="str">
        <x:v>Candidate with Planning</x:v>
      </x:c>
      <x:c r="D6" s="75" t="n">
        <x:v>3.4</x:v>
      </x:c>
      <x:c r="E6" s="74" t="str">
        <x:v>Response</x:v>
      </x:c>
      <x:c r="F6" s="74" t="str">
        <x:v>Assurance</x:v>
      </x:c>
      <x:c r="G6" s="74" t="str">
        <x:v>Trust; perseverance</x:v>
      </x:c>
      <x:c r="H6" s="74" t="str">
        <x:v>Learning</x:v>
      </x:c>
      <x:c r="I6" s="74" t="str">
        <x:v>G</x:v>
      </x:c>
      <x:c r="J6" s="74" t="n">
        <x:v>3</x:v>
      </x:c>
      <x:c r="K6" s="76" t="n">
        <x:v>46222</x:v>
      </x:c>
      <x:c r="L6" s="76" t="str">
        <x:f>IF(A6="","",IF(COUNTIF('Usage Log'!$B$5:$B$304,A6)=0,"",MAXIFS('Usage Log'!$A$5:$A$304,'Usage Log'!$B$5:$B$304,A6)))</x:f>
      </x:c>
      <x:c r="M6" s="77" t="str">
        <x:f>IF(L6="","",TODAY()-L6)</x:f>
      </x:c>
      <x:c r="N6" s="77" t="n">
        <x:f>IF(A6="","",COUNTIFS('Usage Log'!$B$5:$B$304,A6,'Usage Log'!$A$5:$A$304,"&gt;="&amp;TODAY()-90))</x:f>
        <x:v>0</x:v>
      </x:c>
      <x:c r="O6" s="74" t="str">
        <x:f>IF(A6="","",IF(C6="Resting","Resting",IF(C6="Archived","Archived",IF(H6="Learning","Teaching Attention",IF(L6="","Never Logged",IF(M6&lt;=21,"Recently Used",IF(M6&gt;=90,"Consider Returning","Available")))))))</x:f>
        <x:v>Teaching Attention</x:v>
      </x:c>
      <x:c r="P6" s="74" t="str">
        <x:v>Example learning song—replace or delete.</x:v>
      </x:c>
    </x:row>
    <x:row r="7" ht="38" customHeight="1">
      <x:c r="A7" s="41"/>
      <x:c r="B7" s="41"/>
      <x:c r="C7" s="41"/>
      <x:c r="D7" s="64"/>
      <x:c r="E7" s="41"/>
      <x:c r="F7" s="41"/>
      <x:c r="G7" s="41"/>
      <x:c r="H7" s="41"/>
      <x:c r="I7" s="41"/>
      <x:c r="J7" s="41"/>
      <x:c r="K7" s="43"/>
      <x:c r="L7" s="68" t="str">
        <x:f>IF(A7="","",IF(COUNTIF('Usage Log'!$B$5:$B$304,A7)=0,"",MAXIFS('Usage Log'!$A$5:$A$304,'Usage Log'!$B$5:$B$304,A7)))</x:f>
      </x:c>
      <x:c r="M7" s="69" t="str">
        <x:f>IF(L7="","",TODAY()-L7)</x:f>
      </x:c>
      <x:c r="N7" s="69" t="str">
        <x:f>IF(A7="","",COUNTIFS('Usage Log'!$B$5:$B$304,A7,'Usage Log'!$A$5:$A$304,"&gt;="&amp;TODAY()-90))</x:f>
      </x:c>
      <x:c r="O7" s="70" t="str">
        <x:f>IF(A7="","",IF(C7="Resting","Resting",IF(C7="Archived","Archived",IF(H7="Learning","Teaching Attention",IF(L7="","Never Logged",IF(M7&lt;=21,"Recently Used",IF(M7&gt;=90,"Consider Returning","Available")))))))</x:f>
      </x:c>
      <x:c r="P7" s="41"/>
    </x:row>
    <x:row r="8" ht="38" customHeight="1">
      <x:c r="A8" s="41"/>
      <x:c r="B8" s="41"/>
      <x:c r="C8" s="41"/>
      <x:c r="D8" s="64"/>
      <x:c r="E8" s="41"/>
      <x:c r="F8" s="41"/>
      <x:c r="G8" s="41"/>
      <x:c r="H8" s="41"/>
      <x:c r="I8" s="41"/>
      <x:c r="J8" s="41"/>
      <x:c r="K8" s="43"/>
      <x:c r="L8" s="68" t="str">
        <x:f>IF(A8="","",IF(COUNTIF('Usage Log'!$B$5:$B$304,A8)=0,"",MAXIFS('Usage Log'!$A$5:$A$304,'Usage Log'!$B$5:$B$304,A8)))</x:f>
      </x:c>
      <x:c r="M8" s="69" t="str">
        <x:f>IF(L8="","",TODAY()-L8)</x:f>
      </x:c>
      <x:c r="N8" s="69" t="str">
        <x:f>IF(A8="","",COUNTIFS('Usage Log'!$B$5:$B$304,A8,'Usage Log'!$A$5:$A$304,"&gt;="&amp;TODAY()-90))</x:f>
      </x:c>
      <x:c r="O8" s="70" t="str">
        <x:f>IF(A8="","",IF(C8="Resting","Resting",IF(C8="Archived","Archived",IF(H8="Learning","Teaching Attention",IF(L8="","Never Logged",IF(M8&lt;=21,"Recently Used",IF(M8&gt;=90,"Consider Returning","Available")))))))</x:f>
      </x:c>
      <x:c r="P8" s="41"/>
    </x:row>
    <x:row r="9" ht="38" customHeight="1">
      <x:c r="A9" s="41"/>
      <x:c r="B9" s="41"/>
      <x:c r="C9" s="41"/>
      <x:c r="D9" s="64"/>
      <x:c r="E9" s="41"/>
      <x:c r="F9" s="41"/>
      <x:c r="G9" s="41"/>
      <x:c r="H9" s="41"/>
      <x:c r="I9" s="41"/>
      <x:c r="J9" s="41"/>
      <x:c r="K9" s="43"/>
      <x:c r="L9" s="68" t="str">
        <x:f>IF(A9="","",IF(COUNTIF('Usage Log'!$B$5:$B$304,A9)=0,"",MAXIFS('Usage Log'!$A$5:$A$304,'Usage Log'!$B$5:$B$304,A9)))</x:f>
      </x:c>
      <x:c r="M9" s="69" t="str">
        <x:f>IF(L9="","",TODAY()-L9)</x:f>
      </x:c>
      <x:c r="N9" s="69" t="str">
        <x:f>IF(A9="","",COUNTIFS('Usage Log'!$B$5:$B$304,A9,'Usage Log'!$A$5:$A$304,"&gt;="&amp;TODAY()-90))</x:f>
      </x:c>
      <x:c r="O9" s="70" t="str">
        <x:f>IF(A9="","",IF(C9="Resting","Resting",IF(C9="Archived","Archived",IF(H9="Learning","Teaching Attention",IF(L9="","Never Logged",IF(M9&lt;=21,"Recently Used",IF(M9&gt;=90,"Consider Returning","Available")))))))</x:f>
      </x:c>
      <x:c r="P9" s="41"/>
    </x:row>
    <x:row r="10" ht="38" customHeight="1">
      <x:c r="A10" s="41"/>
      <x:c r="B10" s="41"/>
      <x:c r="C10" s="41"/>
      <x:c r="D10" s="64"/>
      <x:c r="E10" s="41"/>
      <x:c r="F10" s="41"/>
      <x:c r="G10" s="41"/>
      <x:c r="H10" s="41"/>
      <x:c r="I10" s="41"/>
      <x:c r="J10" s="41"/>
      <x:c r="K10" s="43"/>
      <x:c r="L10" s="68" t="str">
        <x:f>IF(A10="","",IF(COUNTIF('Usage Log'!$B$5:$B$304,A10)=0,"",MAXIFS('Usage Log'!$A$5:$A$304,'Usage Log'!$B$5:$B$304,A10)))</x:f>
      </x:c>
      <x:c r="M10" s="69" t="str">
        <x:f>IF(L10="","",TODAY()-L10)</x:f>
      </x:c>
      <x:c r="N10" s="69" t="str">
        <x:f>IF(A10="","",COUNTIFS('Usage Log'!$B$5:$B$304,A10,'Usage Log'!$A$5:$A$304,"&gt;="&amp;TODAY()-90))</x:f>
      </x:c>
      <x:c r="O10" s="70" t="str">
        <x:f>IF(A10="","",IF(C10="Resting","Resting",IF(C10="Archived","Archived",IF(H10="Learning","Teaching Attention",IF(L10="","Never Logged",IF(M10&lt;=21,"Recently Used",IF(M10&gt;=90,"Consider Returning","Available")))))))</x:f>
      </x:c>
      <x:c r="P10" s="41"/>
    </x:row>
    <x:row r="11" ht="38" customHeight="1">
      <x:c r="A11" s="41"/>
      <x:c r="B11" s="41"/>
      <x:c r="C11" s="41"/>
      <x:c r="D11" s="64"/>
      <x:c r="E11" s="41"/>
      <x:c r="F11" s="41"/>
      <x:c r="G11" s="41"/>
      <x:c r="H11" s="41"/>
      <x:c r="I11" s="41"/>
      <x:c r="J11" s="41"/>
      <x:c r="K11" s="43"/>
      <x:c r="L11" s="68" t="str">
        <x:f>IF(A11="","",IF(COUNTIF('Usage Log'!$B$5:$B$304,A11)=0,"",MAXIFS('Usage Log'!$A$5:$A$304,'Usage Log'!$B$5:$B$304,A11)))</x:f>
      </x:c>
      <x:c r="M11" s="69" t="str">
        <x:f>IF(L11="","",TODAY()-L11)</x:f>
      </x:c>
      <x:c r="N11" s="69" t="str">
        <x:f>IF(A11="","",COUNTIFS('Usage Log'!$B$5:$B$304,A11,'Usage Log'!$A$5:$A$304,"&gt;="&amp;TODAY()-90))</x:f>
      </x:c>
      <x:c r="O11" s="70" t="str">
        <x:f>IF(A11="","",IF(C11="Resting","Resting",IF(C11="Archived","Archived",IF(H11="Learning","Teaching Attention",IF(L11="","Never Logged",IF(M11&lt;=21,"Recently Used",IF(M11&gt;=90,"Consider Returning","Available")))))))</x:f>
      </x:c>
      <x:c r="P11" s="41"/>
    </x:row>
    <x:row r="12" ht="38" customHeight="1">
      <x:c r="A12" s="41"/>
      <x:c r="B12" s="41"/>
      <x:c r="C12" s="41"/>
      <x:c r="D12" s="64"/>
      <x:c r="E12" s="41"/>
      <x:c r="F12" s="41"/>
      <x:c r="G12" s="41"/>
      <x:c r="H12" s="41"/>
      <x:c r="I12" s="41"/>
      <x:c r="J12" s="41"/>
      <x:c r="K12" s="43"/>
      <x:c r="L12" s="68" t="str">
        <x:f>IF(A12="","",IF(COUNTIF('Usage Log'!$B$5:$B$304,A12)=0,"",MAXIFS('Usage Log'!$A$5:$A$304,'Usage Log'!$B$5:$B$304,A12)))</x:f>
      </x:c>
      <x:c r="M12" s="69" t="str">
        <x:f>IF(L12="","",TODAY()-L12)</x:f>
      </x:c>
      <x:c r="N12" s="69" t="str">
        <x:f>IF(A12="","",COUNTIFS('Usage Log'!$B$5:$B$304,A12,'Usage Log'!$A$5:$A$304,"&gt;="&amp;TODAY()-90))</x:f>
      </x:c>
      <x:c r="O12" s="70" t="str">
        <x:f>IF(A12="","",IF(C12="Resting","Resting",IF(C12="Archived","Archived",IF(H12="Learning","Teaching Attention",IF(L12="","Never Logged",IF(M12&lt;=21,"Recently Used",IF(M12&gt;=90,"Consider Returning","Available")))))))</x:f>
      </x:c>
      <x:c r="P12" s="41"/>
    </x:row>
    <x:row r="13" ht="38" customHeight="1">
      <x:c r="A13" s="41"/>
      <x:c r="B13" s="41"/>
      <x:c r="C13" s="41"/>
      <x:c r="D13" s="64"/>
      <x:c r="E13" s="41"/>
      <x:c r="F13" s="41"/>
      <x:c r="G13" s="41"/>
      <x:c r="H13" s="41"/>
      <x:c r="I13" s="41"/>
      <x:c r="J13" s="41"/>
      <x:c r="K13" s="43"/>
      <x:c r="L13" s="68" t="str">
        <x:f>IF(A13="","",IF(COUNTIF('Usage Log'!$B$5:$B$304,A13)=0,"",MAXIFS('Usage Log'!$A$5:$A$304,'Usage Log'!$B$5:$B$304,A13)))</x:f>
      </x:c>
      <x:c r="M13" s="69" t="str">
        <x:f>IF(L13="","",TODAY()-L13)</x:f>
      </x:c>
      <x:c r="N13" s="69" t="str">
        <x:f>IF(A13="","",COUNTIFS('Usage Log'!$B$5:$B$304,A13,'Usage Log'!$A$5:$A$304,"&gt;="&amp;TODAY()-90))</x:f>
      </x:c>
      <x:c r="O13" s="70" t="str">
        <x:f>IF(A13="","",IF(C13="Resting","Resting",IF(C13="Archived","Archived",IF(H13="Learning","Teaching Attention",IF(L13="","Never Logged",IF(M13&lt;=21,"Recently Used",IF(M13&gt;=90,"Consider Returning","Available")))))))</x:f>
      </x:c>
      <x:c r="P13" s="41"/>
    </x:row>
    <x:row r="14" ht="38" customHeight="1">
      <x:c r="A14" s="41"/>
      <x:c r="B14" s="41"/>
      <x:c r="C14" s="41"/>
      <x:c r="D14" s="64"/>
      <x:c r="E14" s="41"/>
      <x:c r="F14" s="41"/>
      <x:c r="G14" s="41"/>
      <x:c r="H14" s="41"/>
      <x:c r="I14" s="41"/>
      <x:c r="J14" s="41"/>
      <x:c r="K14" s="43"/>
      <x:c r="L14" s="68" t="str">
        <x:f>IF(A14="","",IF(COUNTIF('Usage Log'!$B$5:$B$304,A14)=0,"",MAXIFS('Usage Log'!$A$5:$A$304,'Usage Log'!$B$5:$B$304,A14)))</x:f>
      </x:c>
      <x:c r="M14" s="69" t="str">
        <x:f>IF(L14="","",TODAY()-L14)</x:f>
      </x:c>
      <x:c r="N14" s="69" t="str">
        <x:f>IF(A14="","",COUNTIFS('Usage Log'!$B$5:$B$304,A14,'Usage Log'!$A$5:$A$304,"&gt;="&amp;TODAY()-90))</x:f>
      </x:c>
      <x:c r="O14" s="70" t="str">
        <x:f>IF(A14="","",IF(C14="Resting","Resting",IF(C14="Archived","Archived",IF(H14="Learning","Teaching Attention",IF(L14="","Never Logged",IF(M14&lt;=21,"Recently Used",IF(M14&gt;=90,"Consider Returning","Available")))))))</x:f>
      </x:c>
      <x:c r="P14" s="41"/>
    </x:row>
    <x:row r="15" ht="38" customHeight="1">
      <x:c r="A15" s="41"/>
      <x:c r="B15" s="41"/>
      <x:c r="C15" s="41"/>
      <x:c r="D15" s="64"/>
      <x:c r="E15" s="41"/>
      <x:c r="F15" s="41"/>
      <x:c r="G15" s="41"/>
      <x:c r="H15" s="41"/>
      <x:c r="I15" s="41"/>
      <x:c r="J15" s="41"/>
      <x:c r="K15" s="43"/>
      <x:c r="L15" s="68" t="str">
        <x:f>IF(A15="","",IF(COUNTIF('Usage Log'!$B$5:$B$304,A15)=0,"",MAXIFS('Usage Log'!$A$5:$A$304,'Usage Log'!$B$5:$B$304,A15)))</x:f>
      </x:c>
      <x:c r="M15" s="69" t="str">
        <x:f>IF(L15="","",TODAY()-L15)</x:f>
      </x:c>
      <x:c r="N15" s="69" t="str">
        <x:f>IF(A15="","",COUNTIFS('Usage Log'!$B$5:$B$304,A15,'Usage Log'!$A$5:$A$304,"&gt;="&amp;TODAY()-90))</x:f>
      </x:c>
      <x:c r="O15" s="70" t="str">
        <x:f>IF(A15="","",IF(C15="Resting","Resting",IF(C15="Archived","Archived",IF(H15="Learning","Teaching Attention",IF(L15="","Never Logged",IF(M15&lt;=21,"Recently Used",IF(M15&gt;=90,"Consider Returning","Available")))))))</x:f>
      </x:c>
      <x:c r="P15" s="41"/>
    </x:row>
    <x:row r="16" ht="38" customHeight="1">
      <x:c r="A16" s="41"/>
      <x:c r="B16" s="41"/>
      <x:c r="C16" s="41"/>
      <x:c r="D16" s="64"/>
      <x:c r="E16" s="41"/>
      <x:c r="F16" s="41"/>
      <x:c r="G16" s="41"/>
      <x:c r="H16" s="41"/>
      <x:c r="I16" s="41"/>
      <x:c r="J16" s="41"/>
      <x:c r="K16" s="43"/>
      <x:c r="L16" s="68" t="str">
        <x:f>IF(A16="","",IF(COUNTIF('Usage Log'!$B$5:$B$304,A16)=0,"",MAXIFS('Usage Log'!$A$5:$A$304,'Usage Log'!$B$5:$B$304,A16)))</x:f>
      </x:c>
      <x:c r="M16" s="69" t="str">
        <x:f>IF(L16="","",TODAY()-L16)</x:f>
      </x:c>
      <x:c r="N16" s="69" t="str">
        <x:f>IF(A16="","",COUNTIFS('Usage Log'!$B$5:$B$304,A16,'Usage Log'!$A$5:$A$304,"&gt;="&amp;TODAY()-90))</x:f>
      </x:c>
      <x:c r="O16" s="70" t="str">
        <x:f>IF(A16="","",IF(C16="Resting","Resting",IF(C16="Archived","Archived",IF(H16="Learning","Teaching Attention",IF(L16="","Never Logged",IF(M16&lt;=21,"Recently Used",IF(M16&gt;=90,"Consider Returning","Available")))))))</x:f>
      </x:c>
      <x:c r="P16" s="41"/>
    </x:row>
    <x:row r="17" ht="38" customHeight="1">
      <x:c r="A17" s="41"/>
      <x:c r="B17" s="41"/>
      <x:c r="C17" s="41"/>
      <x:c r="D17" s="64"/>
      <x:c r="E17" s="41"/>
      <x:c r="F17" s="41"/>
      <x:c r="G17" s="41"/>
      <x:c r="H17" s="41"/>
      <x:c r="I17" s="41"/>
      <x:c r="J17" s="41"/>
      <x:c r="K17" s="43"/>
      <x:c r="L17" s="68" t="str">
        <x:f>IF(A17="","",IF(COUNTIF('Usage Log'!$B$5:$B$304,A17)=0,"",MAXIFS('Usage Log'!$A$5:$A$304,'Usage Log'!$B$5:$B$304,A17)))</x:f>
      </x:c>
      <x:c r="M17" s="69" t="str">
        <x:f>IF(L17="","",TODAY()-L17)</x:f>
      </x:c>
      <x:c r="N17" s="69" t="str">
        <x:f>IF(A17="","",COUNTIFS('Usage Log'!$B$5:$B$304,A17,'Usage Log'!$A$5:$A$304,"&gt;="&amp;TODAY()-90))</x:f>
      </x:c>
      <x:c r="O17" s="70" t="str">
        <x:f>IF(A17="","",IF(C17="Resting","Resting",IF(C17="Archived","Archived",IF(H17="Learning","Teaching Attention",IF(L17="","Never Logged",IF(M17&lt;=21,"Recently Used",IF(M17&gt;=90,"Consider Returning","Available")))))))</x:f>
      </x:c>
      <x:c r="P17" s="41"/>
    </x:row>
    <x:row r="18" ht="38" customHeight="1">
      <x:c r="A18" s="41"/>
      <x:c r="B18" s="41"/>
      <x:c r="C18" s="41"/>
      <x:c r="D18" s="64"/>
      <x:c r="E18" s="41"/>
      <x:c r="F18" s="41"/>
      <x:c r="G18" s="41"/>
      <x:c r="H18" s="41"/>
      <x:c r="I18" s="41"/>
      <x:c r="J18" s="41"/>
      <x:c r="K18" s="43"/>
      <x:c r="L18" s="68" t="str">
        <x:f>IF(A18="","",IF(COUNTIF('Usage Log'!$B$5:$B$304,A18)=0,"",MAXIFS('Usage Log'!$A$5:$A$304,'Usage Log'!$B$5:$B$304,A18)))</x:f>
      </x:c>
      <x:c r="M18" s="69" t="str">
        <x:f>IF(L18="","",TODAY()-L18)</x:f>
      </x:c>
      <x:c r="N18" s="69" t="str">
        <x:f>IF(A18="","",COUNTIFS('Usage Log'!$B$5:$B$304,A18,'Usage Log'!$A$5:$A$304,"&gt;="&amp;TODAY()-90))</x:f>
      </x:c>
      <x:c r="O18" s="70" t="str">
        <x:f>IF(A18="","",IF(C18="Resting","Resting",IF(C18="Archived","Archived",IF(H18="Learning","Teaching Attention",IF(L18="","Never Logged",IF(M18&lt;=21,"Recently Used",IF(M18&gt;=90,"Consider Returning","Available")))))))</x:f>
      </x:c>
      <x:c r="P18" s="41"/>
    </x:row>
    <x:row r="19" ht="38" customHeight="1">
      <x:c r="A19" s="41"/>
      <x:c r="B19" s="41"/>
      <x:c r="C19" s="41"/>
      <x:c r="D19" s="64"/>
      <x:c r="E19" s="41"/>
      <x:c r="F19" s="41"/>
      <x:c r="G19" s="41"/>
      <x:c r="H19" s="41"/>
      <x:c r="I19" s="41"/>
      <x:c r="J19" s="41"/>
      <x:c r="K19" s="43"/>
      <x:c r="L19" s="68" t="str">
        <x:f>IF(A19="","",IF(COUNTIF('Usage Log'!$B$5:$B$304,A19)=0,"",MAXIFS('Usage Log'!$A$5:$A$304,'Usage Log'!$B$5:$B$304,A19)))</x:f>
      </x:c>
      <x:c r="M19" s="69" t="str">
        <x:f>IF(L19="","",TODAY()-L19)</x:f>
      </x:c>
      <x:c r="N19" s="69" t="str">
        <x:f>IF(A19="","",COUNTIFS('Usage Log'!$B$5:$B$304,A19,'Usage Log'!$A$5:$A$304,"&gt;="&amp;TODAY()-90))</x:f>
      </x:c>
      <x:c r="O19" s="70" t="str">
        <x:f>IF(A19="","",IF(C19="Resting","Resting",IF(C19="Archived","Archived",IF(H19="Learning","Teaching Attention",IF(L19="","Never Logged",IF(M19&lt;=21,"Recently Used",IF(M19&gt;=90,"Consider Returning","Available")))))))</x:f>
      </x:c>
      <x:c r="P19" s="41"/>
    </x:row>
    <x:row r="20" ht="38" customHeight="1">
      <x:c r="A20" s="41"/>
      <x:c r="B20" s="41"/>
      <x:c r="C20" s="41"/>
      <x:c r="D20" s="64"/>
      <x:c r="E20" s="41"/>
      <x:c r="F20" s="41"/>
      <x:c r="G20" s="41"/>
      <x:c r="H20" s="41"/>
      <x:c r="I20" s="41"/>
      <x:c r="J20" s="41"/>
      <x:c r="K20" s="43"/>
      <x:c r="L20" s="68" t="str">
        <x:f>IF(A20="","",IF(COUNTIF('Usage Log'!$B$5:$B$304,A20)=0,"",MAXIFS('Usage Log'!$A$5:$A$304,'Usage Log'!$B$5:$B$304,A20)))</x:f>
      </x:c>
      <x:c r="M20" s="69" t="str">
        <x:f>IF(L20="","",TODAY()-L20)</x:f>
      </x:c>
      <x:c r="N20" s="69" t="str">
        <x:f>IF(A20="","",COUNTIFS('Usage Log'!$B$5:$B$304,A20,'Usage Log'!$A$5:$A$304,"&gt;="&amp;TODAY()-90))</x:f>
      </x:c>
      <x:c r="O20" s="70" t="str">
        <x:f>IF(A20="","",IF(C20="Resting","Resting",IF(C20="Archived","Archived",IF(H20="Learning","Teaching Attention",IF(L20="","Never Logged",IF(M20&lt;=21,"Recently Used",IF(M20&gt;=90,"Consider Returning","Available")))))))</x:f>
      </x:c>
      <x:c r="P20" s="41"/>
    </x:row>
    <x:row r="21" ht="38" customHeight="1">
      <x:c r="A21" s="41"/>
      <x:c r="B21" s="41"/>
      <x:c r="C21" s="41"/>
      <x:c r="D21" s="64"/>
      <x:c r="E21" s="41"/>
      <x:c r="F21" s="41"/>
      <x:c r="G21" s="41"/>
      <x:c r="H21" s="41"/>
      <x:c r="I21" s="41"/>
      <x:c r="J21" s="41"/>
      <x:c r="K21" s="43"/>
      <x:c r="L21" s="68" t="str">
        <x:f>IF(A21="","",IF(COUNTIF('Usage Log'!$B$5:$B$304,A21)=0,"",MAXIFS('Usage Log'!$A$5:$A$304,'Usage Log'!$B$5:$B$304,A21)))</x:f>
      </x:c>
      <x:c r="M21" s="69" t="str">
        <x:f>IF(L21="","",TODAY()-L21)</x:f>
      </x:c>
      <x:c r="N21" s="69" t="str">
        <x:f>IF(A21="","",COUNTIFS('Usage Log'!$B$5:$B$304,A21,'Usage Log'!$A$5:$A$304,"&gt;="&amp;TODAY()-90))</x:f>
      </x:c>
      <x:c r="O21" s="70" t="str">
        <x:f>IF(A21="","",IF(C21="Resting","Resting",IF(C21="Archived","Archived",IF(H21="Learning","Teaching Attention",IF(L21="","Never Logged",IF(M21&lt;=21,"Recently Used",IF(M21&gt;=90,"Consider Returning","Available")))))))</x:f>
      </x:c>
      <x:c r="P21" s="41"/>
    </x:row>
    <x:row r="22" ht="38" customHeight="1">
      <x:c r="A22" s="41"/>
      <x:c r="B22" s="41"/>
      <x:c r="C22" s="41"/>
      <x:c r="D22" s="64"/>
      <x:c r="E22" s="41"/>
      <x:c r="F22" s="41"/>
      <x:c r="G22" s="41"/>
      <x:c r="H22" s="41"/>
      <x:c r="I22" s="41"/>
      <x:c r="J22" s="41"/>
      <x:c r="K22" s="43"/>
      <x:c r="L22" s="68" t="str">
        <x:f>IF(A22="","",IF(COUNTIF('Usage Log'!$B$5:$B$304,A22)=0,"",MAXIFS('Usage Log'!$A$5:$A$304,'Usage Log'!$B$5:$B$304,A22)))</x:f>
      </x:c>
      <x:c r="M22" s="69" t="str">
        <x:f>IF(L22="","",TODAY()-L22)</x:f>
      </x:c>
      <x:c r="N22" s="69" t="str">
        <x:f>IF(A22="","",COUNTIFS('Usage Log'!$B$5:$B$304,A22,'Usage Log'!$A$5:$A$304,"&gt;="&amp;TODAY()-90))</x:f>
      </x:c>
      <x:c r="O22" s="70" t="str">
        <x:f>IF(A22="","",IF(C22="Resting","Resting",IF(C22="Archived","Archived",IF(H22="Learning","Teaching Attention",IF(L22="","Never Logged",IF(M22&lt;=21,"Recently Used",IF(M22&gt;=90,"Consider Returning","Available")))))))</x:f>
      </x:c>
      <x:c r="P22" s="41"/>
    </x:row>
    <x:row r="23" ht="38" customHeight="1">
      <x:c r="A23" s="41"/>
      <x:c r="B23" s="41"/>
      <x:c r="C23" s="41"/>
      <x:c r="D23" s="64"/>
      <x:c r="E23" s="41"/>
      <x:c r="F23" s="41"/>
      <x:c r="G23" s="41"/>
      <x:c r="H23" s="41"/>
      <x:c r="I23" s="41"/>
      <x:c r="J23" s="41"/>
      <x:c r="K23" s="43"/>
      <x:c r="L23" s="68" t="str">
        <x:f>IF(A23="","",IF(COUNTIF('Usage Log'!$B$5:$B$304,A23)=0,"",MAXIFS('Usage Log'!$A$5:$A$304,'Usage Log'!$B$5:$B$304,A23)))</x:f>
      </x:c>
      <x:c r="M23" s="69" t="str">
        <x:f>IF(L23="","",TODAY()-L23)</x:f>
      </x:c>
      <x:c r="N23" s="69" t="str">
        <x:f>IF(A23="","",COUNTIFS('Usage Log'!$B$5:$B$304,A23,'Usage Log'!$A$5:$A$304,"&gt;="&amp;TODAY()-90))</x:f>
      </x:c>
      <x:c r="O23" s="70" t="str">
        <x:f>IF(A23="","",IF(C23="Resting","Resting",IF(C23="Archived","Archived",IF(H23="Learning","Teaching Attention",IF(L23="","Never Logged",IF(M23&lt;=21,"Recently Used",IF(M23&gt;=90,"Consider Returning","Available")))))))</x:f>
      </x:c>
      <x:c r="P23" s="41"/>
    </x:row>
    <x:row r="24" ht="38" customHeight="1">
      <x:c r="A24" s="41"/>
      <x:c r="B24" s="41"/>
      <x:c r="C24" s="41"/>
      <x:c r="D24" s="64"/>
      <x:c r="E24" s="41"/>
      <x:c r="F24" s="41"/>
      <x:c r="G24" s="41"/>
      <x:c r="H24" s="41"/>
      <x:c r="I24" s="41"/>
      <x:c r="J24" s="41"/>
      <x:c r="K24" s="43"/>
      <x:c r="L24" s="68" t="str">
        <x:f>IF(A24="","",IF(COUNTIF('Usage Log'!$B$5:$B$304,A24)=0,"",MAXIFS('Usage Log'!$A$5:$A$304,'Usage Log'!$B$5:$B$304,A24)))</x:f>
      </x:c>
      <x:c r="M24" s="69" t="str">
        <x:f>IF(L24="","",TODAY()-L24)</x:f>
      </x:c>
      <x:c r="N24" s="69" t="str">
        <x:f>IF(A24="","",COUNTIFS('Usage Log'!$B$5:$B$304,A24,'Usage Log'!$A$5:$A$304,"&gt;="&amp;TODAY()-90))</x:f>
      </x:c>
      <x:c r="O24" s="70" t="str">
        <x:f>IF(A24="","",IF(C24="Resting","Resting",IF(C24="Archived","Archived",IF(H24="Learning","Teaching Attention",IF(L24="","Never Logged",IF(M24&lt;=21,"Recently Used",IF(M24&gt;=90,"Consider Returning","Available")))))))</x:f>
      </x:c>
      <x:c r="P24" s="41"/>
    </x:row>
    <x:row r="25" ht="38" customHeight="1">
      <x:c r="A25" s="41"/>
      <x:c r="B25" s="41"/>
      <x:c r="C25" s="41"/>
      <x:c r="D25" s="64"/>
      <x:c r="E25" s="41"/>
      <x:c r="F25" s="41"/>
      <x:c r="G25" s="41"/>
      <x:c r="H25" s="41"/>
      <x:c r="I25" s="41"/>
      <x:c r="J25" s="41"/>
      <x:c r="K25" s="43"/>
      <x:c r="L25" s="68" t="str">
        <x:f>IF(A25="","",IF(COUNTIF('Usage Log'!$B$5:$B$304,A25)=0,"",MAXIFS('Usage Log'!$A$5:$A$304,'Usage Log'!$B$5:$B$304,A25)))</x:f>
      </x:c>
      <x:c r="M25" s="69" t="str">
        <x:f>IF(L25="","",TODAY()-L25)</x:f>
      </x:c>
      <x:c r="N25" s="69" t="str">
        <x:f>IF(A25="","",COUNTIFS('Usage Log'!$B$5:$B$304,A25,'Usage Log'!$A$5:$A$304,"&gt;="&amp;TODAY()-90))</x:f>
      </x:c>
      <x:c r="O25" s="70" t="str">
        <x:f>IF(A25="","",IF(C25="Resting","Resting",IF(C25="Archived","Archived",IF(H25="Learning","Teaching Attention",IF(L25="","Never Logged",IF(M25&lt;=21,"Recently Used",IF(M25&gt;=90,"Consider Returning","Available")))))))</x:f>
      </x:c>
      <x:c r="P25" s="41"/>
    </x:row>
    <x:row r="26" ht="38" customHeight="1">
      <x:c r="A26" s="41"/>
      <x:c r="B26" s="41"/>
      <x:c r="C26" s="41"/>
      <x:c r="D26" s="64"/>
      <x:c r="E26" s="41"/>
      <x:c r="F26" s="41"/>
      <x:c r="G26" s="41"/>
      <x:c r="H26" s="41"/>
      <x:c r="I26" s="41"/>
      <x:c r="J26" s="41"/>
      <x:c r="K26" s="43"/>
      <x:c r="L26" s="68" t="str">
        <x:f>IF(A26="","",IF(COUNTIF('Usage Log'!$B$5:$B$304,A26)=0,"",MAXIFS('Usage Log'!$A$5:$A$304,'Usage Log'!$B$5:$B$304,A26)))</x:f>
      </x:c>
      <x:c r="M26" s="69" t="str">
        <x:f>IF(L26="","",TODAY()-L26)</x:f>
      </x:c>
      <x:c r="N26" s="69" t="str">
        <x:f>IF(A26="","",COUNTIFS('Usage Log'!$B$5:$B$304,A26,'Usage Log'!$A$5:$A$304,"&gt;="&amp;TODAY()-90))</x:f>
      </x:c>
      <x:c r="O26" s="70" t="str">
        <x:f>IF(A26="","",IF(C26="Resting","Resting",IF(C26="Archived","Archived",IF(H26="Learning","Teaching Attention",IF(L26="","Never Logged",IF(M26&lt;=21,"Recently Used",IF(M26&gt;=90,"Consider Returning","Available")))))))</x:f>
      </x:c>
      <x:c r="P26" s="41"/>
    </x:row>
    <x:row r="27" ht="38" customHeight="1">
      <x:c r="A27" s="41"/>
      <x:c r="B27" s="41"/>
      <x:c r="C27" s="41"/>
      <x:c r="D27" s="64"/>
      <x:c r="E27" s="41"/>
      <x:c r="F27" s="41"/>
      <x:c r="G27" s="41"/>
      <x:c r="H27" s="41"/>
      <x:c r="I27" s="41"/>
      <x:c r="J27" s="41"/>
      <x:c r="K27" s="43"/>
      <x:c r="L27" s="68" t="str">
        <x:f>IF(A27="","",IF(COUNTIF('Usage Log'!$B$5:$B$304,A27)=0,"",MAXIFS('Usage Log'!$A$5:$A$304,'Usage Log'!$B$5:$B$304,A27)))</x:f>
      </x:c>
      <x:c r="M27" s="69" t="str">
        <x:f>IF(L27="","",TODAY()-L27)</x:f>
      </x:c>
      <x:c r="N27" s="69" t="str">
        <x:f>IF(A27="","",COUNTIFS('Usage Log'!$B$5:$B$304,A27,'Usage Log'!$A$5:$A$304,"&gt;="&amp;TODAY()-90))</x:f>
      </x:c>
      <x:c r="O27" s="70" t="str">
        <x:f>IF(A27="","",IF(C27="Resting","Resting",IF(C27="Archived","Archived",IF(H27="Learning","Teaching Attention",IF(L27="","Never Logged",IF(M27&lt;=21,"Recently Used",IF(M27&gt;=90,"Consider Returning","Available")))))))</x:f>
      </x:c>
      <x:c r="P27" s="41"/>
    </x:row>
    <x:row r="28" ht="38" customHeight="1">
      <x:c r="A28" s="41"/>
      <x:c r="B28" s="41"/>
      <x:c r="C28" s="41"/>
      <x:c r="D28" s="64"/>
      <x:c r="E28" s="41"/>
      <x:c r="F28" s="41"/>
      <x:c r="G28" s="41"/>
      <x:c r="H28" s="41"/>
      <x:c r="I28" s="41"/>
      <x:c r="J28" s="41"/>
      <x:c r="K28" s="43"/>
      <x:c r="L28" s="68" t="str">
        <x:f>IF(A28="","",IF(COUNTIF('Usage Log'!$B$5:$B$304,A28)=0,"",MAXIFS('Usage Log'!$A$5:$A$304,'Usage Log'!$B$5:$B$304,A28)))</x:f>
      </x:c>
      <x:c r="M28" s="69" t="str">
        <x:f>IF(L28="","",TODAY()-L28)</x:f>
      </x:c>
      <x:c r="N28" s="69" t="str">
        <x:f>IF(A28="","",COUNTIFS('Usage Log'!$B$5:$B$304,A28,'Usage Log'!$A$5:$A$304,"&gt;="&amp;TODAY()-90))</x:f>
      </x:c>
      <x:c r="O28" s="70" t="str">
        <x:f>IF(A28="","",IF(C28="Resting","Resting",IF(C28="Archived","Archived",IF(H28="Learning","Teaching Attention",IF(L28="","Never Logged",IF(M28&lt;=21,"Recently Used",IF(M28&gt;=90,"Consider Returning","Available")))))))</x:f>
      </x:c>
      <x:c r="P28" s="41"/>
    </x:row>
    <x:row r="29" ht="38" customHeight="1">
      <x:c r="A29" s="41"/>
      <x:c r="B29" s="41"/>
      <x:c r="C29" s="41"/>
      <x:c r="D29" s="64"/>
      <x:c r="E29" s="41"/>
      <x:c r="F29" s="41"/>
      <x:c r="G29" s="41"/>
      <x:c r="H29" s="41"/>
      <x:c r="I29" s="41"/>
      <x:c r="J29" s="41"/>
      <x:c r="K29" s="43"/>
      <x:c r="L29" s="68" t="str">
        <x:f>IF(A29="","",IF(COUNTIF('Usage Log'!$B$5:$B$304,A29)=0,"",MAXIFS('Usage Log'!$A$5:$A$304,'Usage Log'!$B$5:$B$304,A29)))</x:f>
      </x:c>
      <x:c r="M29" s="69" t="str">
        <x:f>IF(L29="","",TODAY()-L29)</x:f>
      </x:c>
      <x:c r="N29" s="69" t="str">
        <x:f>IF(A29="","",COUNTIFS('Usage Log'!$B$5:$B$304,A29,'Usage Log'!$A$5:$A$304,"&gt;="&amp;TODAY()-90))</x:f>
      </x:c>
      <x:c r="O29" s="70" t="str">
        <x:f>IF(A29="","",IF(C29="Resting","Resting",IF(C29="Archived","Archived",IF(H29="Learning","Teaching Attention",IF(L29="","Never Logged",IF(M29&lt;=21,"Recently Used",IF(M29&gt;=90,"Consider Returning","Available")))))))</x:f>
      </x:c>
      <x:c r="P29" s="41"/>
    </x:row>
    <x:row r="30" ht="38" customHeight="1">
      <x:c r="A30" s="41"/>
      <x:c r="B30" s="41"/>
      <x:c r="C30" s="41"/>
      <x:c r="D30" s="64"/>
      <x:c r="E30" s="41"/>
      <x:c r="F30" s="41"/>
      <x:c r="G30" s="41"/>
      <x:c r="H30" s="41"/>
      <x:c r="I30" s="41"/>
      <x:c r="J30" s="41"/>
      <x:c r="K30" s="43"/>
      <x:c r="L30" s="68" t="str">
        <x:f>IF(A30="","",IF(COUNTIF('Usage Log'!$B$5:$B$304,A30)=0,"",MAXIFS('Usage Log'!$A$5:$A$304,'Usage Log'!$B$5:$B$304,A30)))</x:f>
      </x:c>
      <x:c r="M30" s="69" t="str">
        <x:f>IF(L30="","",TODAY()-L30)</x:f>
      </x:c>
      <x:c r="N30" s="69" t="str">
        <x:f>IF(A30="","",COUNTIFS('Usage Log'!$B$5:$B$304,A30,'Usage Log'!$A$5:$A$304,"&gt;="&amp;TODAY()-90))</x:f>
      </x:c>
      <x:c r="O30" s="70" t="str">
        <x:f>IF(A30="","",IF(C30="Resting","Resting",IF(C30="Archived","Archived",IF(H30="Learning","Teaching Attention",IF(L30="","Never Logged",IF(M30&lt;=21,"Recently Used",IF(M30&gt;=90,"Consider Returning","Available")))))))</x:f>
      </x:c>
      <x:c r="P30" s="41"/>
    </x:row>
    <x:row r="31" ht="38" customHeight="1">
      <x:c r="A31" s="41"/>
      <x:c r="B31" s="41"/>
      <x:c r="C31" s="41"/>
      <x:c r="D31" s="64"/>
      <x:c r="E31" s="41"/>
      <x:c r="F31" s="41"/>
      <x:c r="G31" s="41"/>
      <x:c r="H31" s="41"/>
      <x:c r="I31" s="41"/>
      <x:c r="J31" s="41"/>
      <x:c r="K31" s="43"/>
      <x:c r="L31" s="68" t="str">
        <x:f>IF(A31="","",IF(COUNTIF('Usage Log'!$B$5:$B$304,A31)=0,"",MAXIFS('Usage Log'!$A$5:$A$304,'Usage Log'!$B$5:$B$304,A31)))</x:f>
      </x:c>
      <x:c r="M31" s="69" t="str">
        <x:f>IF(L31="","",TODAY()-L31)</x:f>
      </x:c>
      <x:c r="N31" s="69" t="str">
        <x:f>IF(A31="","",COUNTIFS('Usage Log'!$B$5:$B$304,A31,'Usage Log'!$A$5:$A$304,"&gt;="&amp;TODAY()-90))</x:f>
      </x:c>
      <x:c r="O31" s="70" t="str">
        <x:f>IF(A31="","",IF(C31="Resting","Resting",IF(C31="Archived","Archived",IF(H31="Learning","Teaching Attention",IF(L31="","Never Logged",IF(M31&lt;=21,"Recently Used",IF(M31&gt;=90,"Consider Returning","Available")))))))</x:f>
      </x:c>
      <x:c r="P31" s="41"/>
    </x:row>
    <x:row r="32" ht="38" customHeight="1">
      <x:c r="A32" s="41"/>
      <x:c r="B32" s="41"/>
      <x:c r="C32" s="41"/>
      <x:c r="D32" s="64"/>
      <x:c r="E32" s="41"/>
      <x:c r="F32" s="41"/>
      <x:c r="G32" s="41"/>
      <x:c r="H32" s="41"/>
      <x:c r="I32" s="41"/>
      <x:c r="J32" s="41"/>
      <x:c r="K32" s="43"/>
      <x:c r="L32" s="68" t="str">
        <x:f>IF(A32="","",IF(COUNTIF('Usage Log'!$B$5:$B$304,A32)=0,"",MAXIFS('Usage Log'!$A$5:$A$304,'Usage Log'!$B$5:$B$304,A32)))</x:f>
      </x:c>
      <x:c r="M32" s="69" t="str">
        <x:f>IF(L32="","",TODAY()-L32)</x:f>
      </x:c>
      <x:c r="N32" s="69" t="str">
        <x:f>IF(A32="","",COUNTIFS('Usage Log'!$B$5:$B$304,A32,'Usage Log'!$A$5:$A$304,"&gt;="&amp;TODAY()-90))</x:f>
      </x:c>
      <x:c r="O32" s="70" t="str">
        <x:f>IF(A32="","",IF(C32="Resting","Resting",IF(C32="Archived","Archived",IF(H32="Learning","Teaching Attention",IF(L32="","Never Logged",IF(M32&lt;=21,"Recently Used",IF(M32&gt;=90,"Consider Returning","Available")))))))</x:f>
      </x:c>
      <x:c r="P32" s="41"/>
    </x:row>
    <x:row r="33" ht="38" customHeight="1">
      <x:c r="A33" s="41"/>
      <x:c r="B33" s="41"/>
      <x:c r="C33" s="41"/>
      <x:c r="D33" s="64"/>
      <x:c r="E33" s="41"/>
      <x:c r="F33" s="41"/>
      <x:c r="G33" s="41"/>
      <x:c r="H33" s="41"/>
      <x:c r="I33" s="41"/>
      <x:c r="J33" s="41"/>
      <x:c r="K33" s="43"/>
      <x:c r="L33" s="68" t="str">
        <x:f>IF(A33="","",IF(COUNTIF('Usage Log'!$B$5:$B$304,A33)=0,"",MAXIFS('Usage Log'!$A$5:$A$304,'Usage Log'!$B$5:$B$304,A33)))</x:f>
      </x:c>
      <x:c r="M33" s="69" t="str">
        <x:f>IF(L33="","",TODAY()-L33)</x:f>
      </x:c>
      <x:c r="N33" s="69" t="str">
        <x:f>IF(A33="","",COUNTIFS('Usage Log'!$B$5:$B$304,A33,'Usage Log'!$A$5:$A$304,"&gt;="&amp;TODAY()-90))</x:f>
      </x:c>
      <x:c r="O33" s="70" t="str">
        <x:f>IF(A33="","",IF(C33="Resting","Resting",IF(C33="Archived","Archived",IF(H33="Learning","Teaching Attention",IF(L33="","Never Logged",IF(M33&lt;=21,"Recently Used",IF(M33&gt;=90,"Consider Returning","Available")))))))</x:f>
      </x:c>
      <x:c r="P33" s="41"/>
    </x:row>
    <x:row r="34" ht="38" customHeight="1">
      <x:c r="A34" s="41"/>
      <x:c r="B34" s="41"/>
      <x:c r="C34" s="41"/>
      <x:c r="D34" s="64"/>
      <x:c r="E34" s="41"/>
      <x:c r="F34" s="41"/>
      <x:c r="G34" s="41"/>
      <x:c r="H34" s="41"/>
      <x:c r="I34" s="41"/>
      <x:c r="J34" s="41"/>
      <x:c r="K34" s="43"/>
      <x:c r="L34" s="68" t="str">
        <x:f>IF(A34="","",IF(COUNTIF('Usage Log'!$B$5:$B$304,A34)=0,"",MAXIFS('Usage Log'!$A$5:$A$304,'Usage Log'!$B$5:$B$304,A34)))</x:f>
      </x:c>
      <x:c r="M34" s="69" t="str">
        <x:f>IF(L34="","",TODAY()-L34)</x:f>
      </x:c>
      <x:c r="N34" s="69" t="str">
        <x:f>IF(A34="","",COUNTIFS('Usage Log'!$B$5:$B$304,A34,'Usage Log'!$A$5:$A$304,"&gt;="&amp;TODAY()-90))</x:f>
      </x:c>
      <x:c r="O34" s="70" t="str">
        <x:f>IF(A34="","",IF(C34="Resting","Resting",IF(C34="Archived","Archived",IF(H34="Learning","Teaching Attention",IF(L34="","Never Logged",IF(M34&lt;=21,"Recently Used",IF(M34&gt;=90,"Consider Returning","Available")))))))</x:f>
      </x:c>
      <x:c r="P34" s="41"/>
    </x:row>
    <x:row r="35" ht="38" customHeight="1">
      <x:c r="A35" s="41"/>
      <x:c r="B35" s="41"/>
      <x:c r="C35" s="41"/>
      <x:c r="D35" s="64"/>
      <x:c r="E35" s="41"/>
      <x:c r="F35" s="41"/>
      <x:c r="G35" s="41"/>
      <x:c r="H35" s="41"/>
      <x:c r="I35" s="41"/>
      <x:c r="J35" s="41"/>
      <x:c r="K35" s="43"/>
      <x:c r="L35" s="68" t="str">
        <x:f>IF(A35="","",IF(COUNTIF('Usage Log'!$B$5:$B$304,A35)=0,"",MAXIFS('Usage Log'!$A$5:$A$304,'Usage Log'!$B$5:$B$304,A35)))</x:f>
      </x:c>
      <x:c r="M35" s="69" t="str">
        <x:f>IF(L35="","",TODAY()-L35)</x:f>
      </x:c>
      <x:c r="N35" s="69" t="str">
        <x:f>IF(A35="","",COUNTIFS('Usage Log'!$B$5:$B$304,A35,'Usage Log'!$A$5:$A$304,"&gt;="&amp;TODAY()-90))</x:f>
      </x:c>
      <x:c r="O35" s="70" t="str">
        <x:f>IF(A35="","",IF(C35="Resting","Resting",IF(C35="Archived","Archived",IF(H35="Learning","Teaching Attention",IF(L35="","Never Logged",IF(M35&lt;=21,"Recently Used",IF(M35&gt;=90,"Consider Returning","Available")))))))</x:f>
      </x:c>
      <x:c r="P35" s="41"/>
    </x:row>
    <x:row r="36" ht="38" customHeight="1">
      <x:c r="A36" s="41"/>
      <x:c r="B36" s="41"/>
      <x:c r="C36" s="41"/>
      <x:c r="D36" s="64"/>
      <x:c r="E36" s="41"/>
      <x:c r="F36" s="41"/>
      <x:c r="G36" s="41"/>
      <x:c r="H36" s="41"/>
      <x:c r="I36" s="41"/>
      <x:c r="J36" s="41"/>
      <x:c r="K36" s="43"/>
      <x:c r="L36" s="68" t="str">
        <x:f>IF(A36="","",IF(COUNTIF('Usage Log'!$B$5:$B$304,A36)=0,"",MAXIFS('Usage Log'!$A$5:$A$304,'Usage Log'!$B$5:$B$304,A36)))</x:f>
      </x:c>
      <x:c r="M36" s="69" t="str">
        <x:f>IF(L36="","",TODAY()-L36)</x:f>
      </x:c>
      <x:c r="N36" s="69" t="str">
        <x:f>IF(A36="","",COUNTIFS('Usage Log'!$B$5:$B$304,A36,'Usage Log'!$A$5:$A$304,"&gt;="&amp;TODAY()-90))</x:f>
      </x:c>
      <x:c r="O36" s="70" t="str">
        <x:f>IF(A36="","",IF(C36="Resting","Resting",IF(C36="Archived","Archived",IF(H36="Learning","Teaching Attention",IF(L36="","Never Logged",IF(M36&lt;=21,"Recently Used",IF(M36&gt;=90,"Consider Returning","Available")))))))</x:f>
      </x:c>
      <x:c r="P36" s="41"/>
    </x:row>
    <x:row r="37" ht="38" customHeight="1">
      <x:c r="A37" s="41"/>
      <x:c r="B37" s="41"/>
      <x:c r="C37" s="41"/>
      <x:c r="D37" s="64"/>
      <x:c r="E37" s="41"/>
      <x:c r="F37" s="41"/>
      <x:c r="G37" s="41"/>
      <x:c r="H37" s="41"/>
      <x:c r="I37" s="41"/>
      <x:c r="J37" s="41"/>
      <x:c r="K37" s="43"/>
      <x:c r="L37" s="68" t="str">
        <x:f>IF(A37="","",IF(COUNTIF('Usage Log'!$B$5:$B$304,A37)=0,"",MAXIFS('Usage Log'!$A$5:$A$304,'Usage Log'!$B$5:$B$304,A37)))</x:f>
      </x:c>
      <x:c r="M37" s="69" t="str">
        <x:f>IF(L37="","",TODAY()-L37)</x:f>
      </x:c>
      <x:c r="N37" s="69" t="str">
        <x:f>IF(A37="","",COUNTIFS('Usage Log'!$B$5:$B$304,A37,'Usage Log'!$A$5:$A$304,"&gt;="&amp;TODAY()-90))</x:f>
      </x:c>
      <x:c r="O37" s="70" t="str">
        <x:f>IF(A37="","",IF(C37="Resting","Resting",IF(C37="Archived","Archived",IF(H37="Learning","Teaching Attention",IF(L37="","Never Logged",IF(M37&lt;=21,"Recently Used",IF(M37&gt;=90,"Consider Returning","Available")))))))</x:f>
      </x:c>
      <x:c r="P37" s="41"/>
    </x:row>
    <x:row r="38" ht="38" customHeight="1">
      <x:c r="A38" s="41"/>
      <x:c r="B38" s="41"/>
      <x:c r="C38" s="41"/>
      <x:c r="D38" s="64"/>
      <x:c r="E38" s="41"/>
      <x:c r="F38" s="41"/>
      <x:c r="G38" s="41"/>
      <x:c r="H38" s="41"/>
      <x:c r="I38" s="41"/>
      <x:c r="J38" s="41"/>
      <x:c r="K38" s="43"/>
      <x:c r="L38" s="68" t="str">
        <x:f>IF(A38="","",IF(COUNTIF('Usage Log'!$B$5:$B$304,A38)=0,"",MAXIFS('Usage Log'!$A$5:$A$304,'Usage Log'!$B$5:$B$304,A38)))</x:f>
      </x:c>
      <x:c r="M38" s="69" t="str">
        <x:f>IF(L38="","",TODAY()-L38)</x:f>
      </x:c>
      <x:c r="N38" s="69" t="str">
        <x:f>IF(A38="","",COUNTIFS('Usage Log'!$B$5:$B$304,A38,'Usage Log'!$A$5:$A$304,"&gt;="&amp;TODAY()-90))</x:f>
      </x:c>
      <x:c r="O38" s="70" t="str">
        <x:f>IF(A38="","",IF(C38="Resting","Resting",IF(C38="Archived","Archived",IF(H38="Learning","Teaching Attention",IF(L38="","Never Logged",IF(M38&lt;=21,"Recently Used",IF(M38&gt;=90,"Consider Returning","Available")))))))</x:f>
      </x:c>
      <x:c r="P38" s="41"/>
    </x:row>
    <x:row r="39" ht="38" customHeight="1">
      <x:c r="A39" s="41"/>
      <x:c r="B39" s="41"/>
      <x:c r="C39" s="41"/>
      <x:c r="D39" s="64"/>
      <x:c r="E39" s="41"/>
      <x:c r="F39" s="41"/>
      <x:c r="G39" s="41"/>
      <x:c r="H39" s="41"/>
      <x:c r="I39" s="41"/>
      <x:c r="J39" s="41"/>
      <x:c r="K39" s="43"/>
      <x:c r="L39" s="68" t="str">
        <x:f>IF(A39="","",IF(COUNTIF('Usage Log'!$B$5:$B$304,A39)=0,"",MAXIFS('Usage Log'!$A$5:$A$304,'Usage Log'!$B$5:$B$304,A39)))</x:f>
      </x:c>
      <x:c r="M39" s="69" t="str">
        <x:f>IF(L39="","",TODAY()-L39)</x:f>
      </x:c>
      <x:c r="N39" s="69" t="str">
        <x:f>IF(A39="","",COUNTIFS('Usage Log'!$B$5:$B$304,A39,'Usage Log'!$A$5:$A$304,"&gt;="&amp;TODAY()-90))</x:f>
      </x:c>
      <x:c r="O39" s="70" t="str">
        <x:f>IF(A39="","",IF(C39="Resting","Resting",IF(C39="Archived","Archived",IF(H39="Learning","Teaching Attention",IF(L39="","Never Logged",IF(M39&lt;=21,"Recently Used",IF(M39&gt;=90,"Consider Returning","Available")))))))</x:f>
      </x:c>
      <x:c r="P39" s="41"/>
    </x:row>
    <x:row r="40" ht="38" customHeight="1">
      <x:c r="A40" s="41"/>
      <x:c r="B40" s="41"/>
      <x:c r="C40" s="41"/>
      <x:c r="D40" s="64"/>
      <x:c r="E40" s="41"/>
      <x:c r="F40" s="41"/>
      <x:c r="G40" s="41"/>
      <x:c r="H40" s="41"/>
      <x:c r="I40" s="41"/>
      <x:c r="J40" s="41"/>
      <x:c r="K40" s="43"/>
      <x:c r="L40" s="68" t="str">
        <x:f>IF(A40="","",IF(COUNTIF('Usage Log'!$B$5:$B$304,A40)=0,"",MAXIFS('Usage Log'!$A$5:$A$304,'Usage Log'!$B$5:$B$304,A40)))</x:f>
      </x:c>
      <x:c r="M40" s="69" t="str">
        <x:f>IF(L40="","",TODAY()-L40)</x:f>
      </x:c>
      <x:c r="N40" s="69" t="str">
        <x:f>IF(A40="","",COUNTIFS('Usage Log'!$B$5:$B$304,A40,'Usage Log'!$A$5:$A$304,"&gt;="&amp;TODAY()-90))</x:f>
      </x:c>
      <x:c r="O40" s="70" t="str">
        <x:f>IF(A40="","",IF(C40="Resting","Resting",IF(C40="Archived","Archived",IF(H40="Learning","Teaching Attention",IF(L40="","Never Logged",IF(M40&lt;=21,"Recently Used",IF(M40&gt;=90,"Consider Returning","Available")))))))</x:f>
      </x:c>
      <x:c r="P40" s="41"/>
    </x:row>
    <x:row r="41" ht="38" customHeight="1">
      <x:c r="A41" s="41"/>
      <x:c r="B41" s="41"/>
      <x:c r="C41" s="41"/>
      <x:c r="D41" s="64"/>
      <x:c r="E41" s="41"/>
      <x:c r="F41" s="41"/>
      <x:c r="G41" s="41"/>
      <x:c r="H41" s="41"/>
      <x:c r="I41" s="41"/>
      <x:c r="J41" s="41"/>
      <x:c r="K41" s="43"/>
      <x:c r="L41" s="68" t="str">
        <x:f>IF(A41="","",IF(COUNTIF('Usage Log'!$B$5:$B$304,A41)=0,"",MAXIFS('Usage Log'!$A$5:$A$304,'Usage Log'!$B$5:$B$304,A41)))</x:f>
      </x:c>
      <x:c r="M41" s="69" t="str">
        <x:f>IF(L41="","",TODAY()-L41)</x:f>
      </x:c>
      <x:c r="N41" s="69" t="str">
        <x:f>IF(A41="","",COUNTIFS('Usage Log'!$B$5:$B$304,A41,'Usage Log'!$A$5:$A$304,"&gt;="&amp;TODAY()-90))</x:f>
      </x:c>
      <x:c r="O41" s="70" t="str">
        <x:f>IF(A41="","",IF(C41="Resting","Resting",IF(C41="Archived","Archived",IF(H41="Learning","Teaching Attention",IF(L41="","Never Logged",IF(M41&lt;=21,"Recently Used",IF(M41&gt;=90,"Consider Returning","Available")))))))</x:f>
      </x:c>
      <x:c r="P41" s="41"/>
    </x:row>
    <x:row r="42" ht="38" customHeight="1">
      <x:c r="A42" s="41"/>
      <x:c r="B42" s="41"/>
      <x:c r="C42" s="41"/>
      <x:c r="D42" s="64"/>
      <x:c r="E42" s="41"/>
      <x:c r="F42" s="41"/>
      <x:c r="G42" s="41"/>
      <x:c r="H42" s="41"/>
      <x:c r="I42" s="41"/>
      <x:c r="J42" s="41"/>
      <x:c r="K42" s="43"/>
      <x:c r="L42" s="68" t="str">
        <x:f>IF(A42="","",IF(COUNTIF('Usage Log'!$B$5:$B$304,A42)=0,"",MAXIFS('Usage Log'!$A$5:$A$304,'Usage Log'!$B$5:$B$304,A42)))</x:f>
      </x:c>
      <x:c r="M42" s="69" t="str">
        <x:f>IF(L42="","",TODAY()-L42)</x:f>
      </x:c>
      <x:c r="N42" s="69" t="str">
        <x:f>IF(A42="","",COUNTIFS('Usage Log'!$B$5:$B$304,A42,'Usage Log'!$A$5:$A$304,"&gt;="&amp;TODAY()-90))</x:f>
      </x:c>
      <x:c r="O42" s="70" t="str">
        <x:f>IF(A42="","",IF(C42="Resting","Resting",IF(C42="Archived","Archived",IF(H42="Learning","Teaching Attention",IF(L42="","Never Logged",IF(M42&lt;=21,"Recently Used",IF(M42&gt;=90,"Consider Returning","Available")))))))</x:f>
      </x:c>
      <x:c r="P42" s="41"/>
    </x:row>
    <x:row r="43" ht="38" customHeight="1">
      <x:c r="A43" s="41"/>
      <x:c r="B43" s="41"/>
      <x:c r="C43" s="41"/>
      <x:c r="D43" s="64"/>
      <x:c r="E43" s="41"/>
      <x:c r="F43" s="41"/>
      <x:c r="G43" s="41"/>
      <x:c r="H43" s="41"/>
      <x:c r="I43" s="41"/>
      <x:c r="J43" s="41"/>
      <x:c r="K43" s="43"/>
      <x:c r="L43" s="68" t="str">
        <x:f>IF(A43="","",IF(COUNTIF('Usage Log'!$B$5:$B$304,A43)=0,"",MAXIFS('Usage Log'!$A$5:$A$304,'Usage Log'!$B$5:$B$304,A43)))</x:f>
      </x:c>
      <x:c r="M43" s="69" t="str">
        <x:f>IF(L43="","",TODAY()-L43)</x:f>
      </x:c>
      <x:c r="N43" s="69" t="str">
        <x:f>IF(A43="","",COUNTIFS('Usage Log'!$B$5:$B$304,A43,'Usage Log'!$A$5:$A$304,"&gt;="&amp;TODAY()-90))</x:f>
      </x:c>
      <x:c r="O43" s="70" t="str">
        <x:f>IF(A43="","",IF(C43="Resting","Resting",IF(C43="Archived","Archived",IF(H43="Learning","Teaching Attention",IF(L43="","Never Logged",IF(M43&lt;=21,"Recently Used",IF(M43&gt;=90,"Consider Returning","Available")))))))</x:f>
      </x:c>
      <x:c r="P43" s="41"/>
    </x:row>
    <x:row r="44" ht="38" customHeight="1">
      <x:c r="A44" s="41"/>
      <x:c r="B44" s="41"/>
      <x:c r="C44" s="41"/>
      <x:c r="D44" s="64"/>
      <x:c r="E44" s="41"/>
      <x:c r="F44" s="41"/>
      <x:c r="G44" s="41"/>
      <x:c r="H44" s="41"/>
      <x:c r="I44" s="41"/>
      <x:c r="J44" s="41"/>
      <x:c r="K44" s="43"/>
      <x:c r="L44" s="68" t="str">
        <x:f>IF(A44="","",IF(COUNTIF('Usage Log'!$B$5:$B$304,A44)=0,"",MAXIFS('Usage Log'!$A$5:$A$304,'Usage Log'!$B$5:$B$304,A44)))</x:f>
      </x:c>
      <x:c r="M44" s="69" t="str">
        <x:f>IF(L44="","",TODAY()-L44)</x:f>
      </x:c>
      <x:c r="N44" s="69" t="str">
        <x:f>IF(A44="","",COUNTIFS('Usage Log'!$B$5:$B$304,A44,'Usage Log'!$A$5:$A$304,"&gt;="&amp;TODAY()-90))</x:f>
      </x:c>
      <x:c r="O44" s="70" t="str">
        <x:f>IF(A44="","",IF(C44="Resting","Resting",IF(C44="Archived","Archived",IF(H44="Learning","Teaching Attention",IF(L44="","Never Logged",IF(M44&lt;=21,"Recently Used",IF(M44&gt;=90,"Consider Returning","Available")))))))</x:f>
      </x:c>
      <x:c r="P44" s="41"/>
    </x:row>
    <x:row r="45" ht="38" customHeight="1">
      <x:c r="A45" s="41"/>
      <x:c r="B45" s="41"/>
      <x:c r="C45" s="41"/>
      <x:c r="D45" s="64"/>
      <x:c r="E45" s="41"/>
      <x:c r="F45" s="41"/>
      <x:c r="G45" s="41"/>
      <x:c r="H45" s="41"/>
      <x:c r="I45" s="41"/>
      <x:c r="J45" s="41"/>
      <x:c r="K45" s="43"/>
      <x:c r="L45" s="68" t="str">
        <x:f>IF(A45="","",IF(COUNTIF('Usage Log'!$B$5:$B$304,A45)=0,"",MAXIFS('Usage Log'!$A$5:$A$304,'Usage Log'!$B$5:$B$304,A45)))</x:f>
      </x:c>
      <x:c r="M45" s="69" t="str">
        <x:f>IF(L45="","",TODAY()-L45)</x:f>
      </x:c>
      <x:c r="N45" s="69" t="str">
        <x:f>IF(A45="","",COUNTIFS('Usage Log'!$B$5:$B$304,A45,'Usage Log'!$A$5:$A$304,"&gt;="&amp;TODAY()-90))</x:f>
      </x:c>
      <x:c r="O45" s="70" t="str">
        <x:f>IF(A45="","",IF(C45="Resting","Resting",IF(C45="Archived","Archived",IF(H45="Learning","Teaching Attention",IF(L45="","Never Logged",IF(M45&lt;=21,"Recently Used",IF(M45&gt;=90,"Consider Returning","Available")))))))</x:f>
      </x:c>
      <x:c r="P45" s="41"/>
    </x:row>
    <x:row r="46" ht="38" customHeight="1">
      <x:c r="A46" s="41"/>
      <x:c r="B46" s="41"/>
      <x:c r="C46" s="41"/>
      <x:c r="D46" s="64"/>
      <x:c r="E46" s="41"/>
      <x:c r="F46" s="41"/>
      <x:c r="G46" s="41"/>
      <x:c r="H46" s="41"/>
      <x:c r="I46" s="41"/>
      <x:c r="J46" s="41"/>
      <x:c r="K46" s="43"/>
      <x:c r="L46" s="68" t="str">
        <x:f>IF(A46="","",IF(COUNTIF('Usage Log'!$B$5:$B$304,A46)=0,"",MAXIFS('Usage Log'!$A$5:$A$304,'Usage Log'!$B$5:$B$304,A46)))</x:f>
      </x:c>
      <x:c r="M46" s="69" t="str">
        <x:f>IF(L46="","",TODAY()-L46)</x:f>
      </x:c>
      <x:c r="N46" s="69" t="str">
        <x:f>IF(A46="","",COUNTIFS('Usage Log'!$B$5:$B$304,A46,'Usage Log'!$A$5:$A$304,"&gt;="&amp;TODAY()-90))</x:f>
      </x:c>
      <x:c r="O46" s="70" t="str">
        <x:f>IF(A46="","",IF(C46="Resting","Resting",IF(C46="Archived","Archived",IF(H46="Learning","Teaching Attention",IF(L46="","Never Logged",IF(M46&lt;=21,"Recently Used",IF(M46&gt;=90,"Consider Returning","Available")))))))</x:f>
      </x:c>
      <x:c r="P46" s="41"/>
    </x:row>
    <x:row r="47" ht="38" customHeight="1">
      <x:c r="A47" s="41"/>
      <x:c r="B47" s="41"/>
      <x:c r="C47" s="41"/>
      <x:c r="D47" s="64"/>
      <x:c r="E47" s="41"/>
      <x:c r="F47" s="41"/>
      <x:c r="G47" s="41"/>
      <x:c r="H47" s="41"/>
      <x:c r="I47" s="41"/>
      <x:c r="J47" s="41"/>
      <x:c r="K47" s="43"/>
      <x:c r="L47" s="68" t="str">
        <x:f>IF(A47="","",IF(COUNTIF('Usage Log'!$B$5:$B$304,A47)=0,"",MAXIFS('Usage Log'!$A$5:$A$304,'Usage Log'!$B$5:$B$304,A47)))</x:f>
      </x:c>
      <x:c r="M47" s="69" t="str">
        <x:f>IF(L47="","",TODAY()-L47)</x:f>
      </x:c>
      <x:c r="N47" s="69" t="str">
        <x:f>IF(A47="","",COUNTIFS('Usage Log'!$B$5:$B$304,A47,'Usage Log'!$A$5:$A$304,"&gt;="&amp;TODAY()-90))</x:f>
      </x:c>
      <x:c r="O47" s="70" t="str">
        <x:f>IF(A47="","",IF(C47="Resting","Resting",IF(C47="Archived","Archived",IF(H47="Learning","Teaching Attention",IF(L47="","Never Logged",IF(M47&lt;=21,"Recently Used",IF(M47&gt;=90,"Consider Returning","Available")))))))</x:f>
      </x:c>
      <x:c r="P47" s="41"/>
    </x:row>
    <x:row r="48" ht="38" customHeight="1">
      <x:c r="A48" s="41"/>
      <x:c r="B48" s="41"/>
      <x:c r="C48" s="41"/>
      <x:c r="D48" s="64"/>
      <x:c r="E48" s="41"/>
      <x:c r="F48" s="41"/>
      <x:c r="G48" s="41"/>
      <x:c r="H48" s="41"/>
      <x:c r="I48" s="41"/>
      <x:c r="J48" s="41"/>
      <x:c r="K48" s="43"/>
      <x:c r="L48" s="68" t="str">
        <x:f>IF(A48="","",IF(COUNTIF('Usage Log'!$B$5:$B$304,A48)=0,"",MAXIFS('Usage Log'!$A$5:$A$304,'Usage Log'!$B$5:$B$304,A48)))</x:f>
      </x:c>
      <x:c r="M48" s="69" t="str">
        <x:f>IF(L48="","",TODAY()-L48)</x:f>
      </x:c>
      <x:c r="N48" s="69" t="str">
        <x:f>IF(A48="","",COUNTIFS('Usage Log'!$B$5:$B$304,A48,'Usage Log'!$A$5:$A$304,"&gt;="&amp;TODAY()-90))</x:f>
      </x:c>
      <x:c r="O48" s="70" t="str">
        <x:f>IF(A48="","",IF(C48="Resting","Resting",IF(C48="Archived","Archived",IF(H48="Learning","Teaching Attention",IF(L48="","Never Logged",IF(M48&lt;=21,"Recently Used",IF(M48&gt;=90,"Consider Returning","Available")))))))</x:f>
      </x:c>
      <x:c r="P48" s="41"/>
    </x:row>
    <x:row r="49" ht="38" customHeight="1">
      <x:c r="A49" s="41"/>
      <x:c r="B49" s="41"/>
      <x:c r="C49" s="41"/>
      <x:c r="D49" s="64"/>
      <x:c r="E49" s="41"/>
      <x:c r="F49" s="41"/>
      <x:c r="G49" s="41"/>
      <x:c r="H49" s="41"/>
      <x:c r="I49" s="41"/>
      <x:c r="J49" s="41"/>
      <x:c r="K49" s="43"/>
      <x:c r="L49" s="68" t="str">
        <x:f>IF(A49="","",IF(COUNTIF('Usage Log'!$B$5:$B$304,A49)=0,"",MAXIFS('Usage Log'!$A$5:$A$304,'Usage Log'!$B$5:$B$304,A49)))</x:f>
      </x:c>
      <x:c r="M49" s="69" t="str">
        <x:f>IF(L49="","",TODAY()-L49)</x:f>
      </x:c>
      <x:c r="N49" s="69" t="str">
        <x:f>IF(A49="","",COUNTIFS('Usage Log'!$B$5:$B$304,A49,'Usage Log'!$A$5:$A$304,"&gt;="&amp;TODAY()-90))</x:f>
      </x:c>
      <x:c r="O49" s="70" t="str">
        <x:f>IF(A49="","",IF(C49="Resting","Resting",IF(C49="Archived","Archived",IF(H49="Learning","Teaching Attention",IF(L49="","Never Logged",IF(M49&lt;=21,"Recently Used",IF(M49&gt;=90,"Consider Returning","Available")))))))</x:f>
      </x:c>
      <x:c r="P49" s="41"/>
    </x:row>
    <x:row r="50" ht="38" customHeight="1">
      <x:c r="A50" s="41"/>
      <x:c r="B50" s="41"/>
      <x:c r="C50" s="41"/>
      <x:c r="D50" s="64"/>
      <x:c r="E50" s="41"/>
      <x:c r="F50" s="41"/>
      <x:c r="G50" s="41"/>
      <x:c r="H50" s="41"/>
      <x:c r="I50" s="41"/>
      <x:c r="J50" s="41"/>
      <x:c r="K50" s="43"/>
      <x:c r="L50" s="68" t="str">
        <x:f>IF(A50="","",IF(COUNTIF('Usage Log'!$B$5:$B$304,A50)=0,"",MAXIFS('Usage Log'!$A$5:$A$304,'Usage Log'!$B$5:$B$304,A50)))</x:f>
      </x:c>
      <x:c r="M50" s="69" t="str">
        <x:f>IF(L50="","",TODAY()-L50)</x:f>
      </x:c>
      <x:c r="N50" s="69" t="str">
        <x:f>IF(A50="","",COUNTIFS('Usage Log'!$B$5:$B$304,A50,'Usage Log'!$A$5:$A$304,"&gt;="&amp;TODAY()-90))</x:f>
      </x:c>
      <x:c r="O50" s="70" t="str">
        <x:f>IF(A50="","",IF(C50="Resting","Resting",IF(C50="Archived","Archived",IF(H50="Learning","Teaching Attention",IF(L50="","Never Logged",IF(M50&lt;=21,"Recently Used",IF(M50&gt;=90,"Consider Returning","Available")))))))</x:f>
      </x:c>
      <x:c r="P50" s="41"/>
    </x:row>
    <x:row r="51" ht="38" customHeight="1">
      <x:c r="A51" s="41"/>
      <x:c r="B51" s="41"/>
      <x:c r="C51" s="41"/>
      <x:c r="D51" s="64"/>
      <x:c r="E51" s="41"/>
      <x:c r="F51" s="41"/>
      <x:c r="G51" s="41"/>
      <x:c r="H51" s="41"/>
      <x:c r="I51" s="41"/>
      <x:c r="J51" s="41"/>
      <x:c r="K51" s="43"/>
      <x:c r="L51" s="68" t="str">
        <x:f>IF(A51="","",IF(COUNTIF('Usage Log'!$B$5:$B$304,A51)=0,"",MAXIFS('Usage Log'!$A$5:$A$304,'Usage Log'!$B$5:$B$304,A51)))</x:f>
      </x:c>
      <x:c r="M51" s="69" t="str">
        <x:f>IF(L51="","",TODAY()-L51)</x:f>
      </x:c>
      <x:c r="N51" s="69" t="str">
        <x:f>IF(A51="","",COUNTIFS('Usage Log'!$B$5:$B$304,A51,'Usage Log'!$A$5:$A$304,"&gt;="&amp;TODAY()-90))</x:f>
      </x:c>
      <x:c r="O51" s="70" t="str">
        <x:f>IF(A51="","",IF(C51="Resting","Resting",IF(C51="Archived","Archived",IF(H51="Learning","Teaching Attention",IF(L51="","Never Logged",IF(M51&lt;=21,"Recently Used",IF(M51&gt;=90,"Consider Returning","Available")))))))</x:f>
      </x:c>
      <x:c r="P51" s="41"/>
    </x:row>
    <x:row r="52" ht="38" customHeight="1">
      <x:c r="A52" s="41"/>
      <x:c r="B52" s="41"/>
      <x:c r="C52" s="41"/>
      <x:c r="D52" s="64"/>
      <x:c r="E52" s="41"/>
      <x:c r="F52" s="41"/>
      <x:c r="G52" s="41"/>
      <x:c r="H52" s="41"/>
      <x:c r="I52" s="41"/>
      <x:c r="J52" s="41"/>
      <x:c r="K52" s="43"/>
      <x:c r="L52" s="68" t="str">
        <x:f>IF(A52="","",IF(COUNTIF('Usage Log'!$B$5:$B$304,A52)=0,"",MAXIFS('Usage Log'!$A$5:$A$304,'Usage Log'!$B$5:$B$304,A52)))</x:f>
      </x:c>
      <x:c r="M52" s="69" t="str">
        <x:f>IF(L52="","",TODAY()-L52)</x:f>
      </x:c>
      <x:c r="N52" s="69" t="str">
        <x:f>IF(A52="","",COUNTIFS('Usage Log'!$B$5:$B$304,A52,'Usage Log'!$A$5:$A$304,"&gt;="&amp;TODAY()-90))</x:f>
      </x:c>
      <x:c r="O52" s="70" t="str">
        <x:f>IF(A52="","",IF(C52="Resting","Resting",IF(C52="Archived","Archived",IF(H52="Learning","Teaching Attention",IF(L52="","Never Logged",IF(M52&lt;=21,"Recently Used",IF(M52&gt;=90,"Consider Returning","Available")))))))</x:f>
      </x:c>
      <x:c r="P52" s="41"/>
    </x:row>
    <x:row r="53" ht="38" customHeight="1">
      <x:c r="A53" s="41"/>
      <x:c r="B53" s="41"/>
      <x:c r="C53" s="41"/>
      <x:c r="D53" s="64"/>
      <x:c r="E53" s="41"/>
      <x:c r="F53" s="41"/>
      <x:c r="G53" s="41"/>
      <x:c r="H53" s="41"/>
      <x:c r="I53" s="41"/>
      <x:c r="J53" s="41"/>
      <x:c r="K53" s="43"/>
      <x:c r="L53" s="68" t="str">
        <x:f>IF(A53="","",IF(COUNTIF('Usage Log'!$B$5:$B$304,A53)=0,"",MAXIFS('Usage Log'!$A$5:$A$304,'Usage Log'!$B$5:$B$304,A53)))</x:f>
      </x:c>
      <x:c r="M53" s="69" t="str">
        <x:f>IF(L53="","",TODAY()-L53)</x:f>
      </x:c>
      <x:c r="N53" s="69" t="str">
        <x:f>IF(A53="","",COUNTIFS('Usage Log'!$B$5:$B$304,A53,'Usage Log'!$A$5:$A$304,"&gt;="&amp;TODAY()-90))</x:f>
      </x:c>
      <x:c r="O53" s="70" t="str">
        <x:f>IF(A53="","",IF(C53="Resting","Resting",IF(C53="Archived","Archived",IF(H53="Learning","Teaching Attention",IF(L53="","Never Logged",IF(M53&lt;=21,"Recently Used",IF(M53&gt;=90,"Consider Returning","Available")))))))</x:f>
      </x:c>
      <x:c r="P53" s="41"/>
    </x:row>
    <x:row r="54" ht="38" customHeight="1">
      <x:c r="A54" s="41"/>
      <x:c r="B54" s="41"/>
      <x:c r="C54" s="41"/>
      <x:c r="D54" s="64"/>
      <x:c r="E54" s="41"/>
      <x:c r="F54" s="41"/>
      <x:c r="G54" s="41"/>
      <x:c r="H54" s="41"/>
      <x:c r="I54" s="41"/>
      <x:c r="J54" s="41"/>
      <x:c r="K54" s="43"/>
      <x:c r="L54" s="68" t="str">
        <x:f>IF(A54="","",IF(COUNTIF('Usage Log'!$B$5:$B$304,A54)=0,"",MAXIFS('Usage Log'!$A$5:$A$304,'Usage Log'!$B$5:$B$304,A54)))</x:f>
      </x:c>
      <x:c r="M54" s="69" t="str">
        <x:f>IF(L54="","",TODAY()-L54)</x:f>
      </x:c>
      <x:c r="N54" s="69" t="str">
        <x:f>IF(A54="","",COUNTIFS('Usage Log'!$B$5:$B$304,A54,'Usage Log'!$A$5:$A$304,"&gt;="&amp;TODAY()-90))</x:f>
      </x:c>
      <x:c r="O54" s="70" t="str">
        <x:f>IF(A54="","",IF(C54="Resting","Resting",IF(C54="Archived","Archived",IF(H54="Learning","Teaching Attention",IF(L54="","Never Logged",IF(M54&lt;=21,"Recently Used",IF(M54&gt;=90,"Consider Returning","Available")))))))</x:f>
      </x:c>
      <x:c r="P54" s="41"/>
    </x:row>
    <x:row r="55" ht="38" customHeight="1">
      <x:c r="A55" s="41"/>
      <x:c r="B55" s="41"/>
      <x:c r="C55" s="41"/>
      <x:c r="D55" s="64"/>
      <x:c r="E55" s="41"/>
      <x:c r="F55" s="41"/>
      <x:c r="G55" s="41"/>
      <x:c r="H55" s="41"/>
      <x:c r="I55" s="41"/>
      <x:c r="J55" s="41"/>
      <x:c r="K55" s="43"/>
      <x:c r="L55" s="68" t="str">
        <x:f>IF(A55="","",IF(COUNTIF('Usage Log'!$B$5:$B$304,A55)=0,"",MAXIFS('Usage Log'!$A$5:$A$304,'Usage Log'!$B$5:$B$304,A55)))</x:f>
      </x:c>
      <x:c r="M55" s="69" t="str">
        <x:f>IF(L55="","",TODAY()-L55)</x:f>
      </x:c>
      <x:c r="N55" s="69" t="str">
        <x:f>IF(A55="","",COUNTIFS('Usage Log'!$B$5:$B$304,A55,'Usage Log'!$A$5:$A$304,"&gt;="&amp;TODAY()-90))</x:f>
      </x:c>
      <x:c r="O55" s="70" t="str">
        <x:f>IF(A55="","",IF(C55="Resting","Resting",IF(C55="Archived","Archived",IF(H55="Learning","Teaching Attention",IF(L55="","Never Logged",IF(M55&lt;=21,"Recently Used",IF(M55&gt;=90,"Consider Returning","Available")))))))</x:f>
      </x:c>
      <x:c r="P55" s="41"/>
    </x:row>
    <x:row r="56" ht="38" customHeight="1">
      <x:c r="A56" s="41"/>
      <x:c r="B56" s="41"/>
      <x:c r="C56" s="41"/>
      <x:c r="D56" s="64"/>
      <x:c r="E56" s="41"/>
      <x:c r="F56" s="41"/>
      <x:c r="G56" s="41"/>
      <x:c r="H56" s="41"/>
      <x:c r="I56" s="41"/>
      <x:c r="J56" s="41"/>
      <x:c r="K56" s="43"/>
      <x:c r="L56" s="68" t="str">
        <x:f>IF(A56="","",IF(COUNTIF('Usage Log'!$B$5:$B$304,A56)=0,"",MAXIFS('Usage Log'!$A$5:$A$304,'Usage Log'!$B$5:$B$304,A56)))</x:f>
      </x:c>
      <x:c r="M56" s="69" t="str">
        <x:f>IF(L56="","",TODAY()-L56)</x:f>
      </x:c>
      <x:c r="N56" s="69" t="str">
        <x:f>IF(A56="","",COUNTIFS('Usage Log'!$B$5:$B$304,A56,'Usage Log'!$A$5:$A$304,"&gt;="&amp;TODAY()-90))</x:f>
      </x:c>
      <x:c r="O56" s="70" t="str">
        <x:f>IF(A56="","",IF(C56="Resting","Resting",IF(C56="Archived","Archived",IF(H56="Learning","Teaching Attention",IF(L56="","Never Logged",IF(M56&lt;=21,"Recently Used",IF(M56&gt;=90,"Consider Returning","Available")))))))</x:f>
      </x:c>
      <x:c r="P56" s="41"/>
    </x:row>
    <x:row r="57" ht="38" customHeight="1">
      <x:c r="A57" s="41"/>
      <x:c r="B57" s="41"/>
      <x:c r="C57" s="41"/>
      <x:c r="D57" s="64"/>
      <x:c r="E57" s="41"/>
      <x:c r="F57" s="41"/>
      <x:c r="G57" s="41"/>
      <x:c r="H57" s="41"/>
      <x:c r="I57" s="41"/>
      <x:c r="J57" s="41"/>
      <x:c r="K57" s="43"/>
      <x:c r="L57" s="68" t="str">
        <x:f>IF(A57="","",IF(COUNTIF('Usage Log'!$B$5:$B$304,A57)=0,"",MAXIFS('Usage Log'!$A$5:$A$304,'Usage Log'!$B$5:$B$304,A57)))</x:f>
      </x:c>
      <x:c r="M57" s="69" t="str">
        <x:f>IF(L57="","",TODAY()-L57)</x:f>
      </x:c>
      <x:c r="N57" s="69" t="str">
        <x:f>IF(A57="","",COUNTIFS('Usage Log'!$B$5:$B$304,A57,'Usage Log'!$A$5:$A$304,"&gt;="&amp;TODAY()-90))</x:f>
      </x:c>
      <x:c r="O57" s="70" t="str">
        <x:f>IF(A57="","",IF(C57="Resting","Resting",IF(C57="Archived","Archived",IF(H57="Learning","Teaching Attention",IF(L57="","Never Logged",IF(M57&lt;=21,"Recently Used",IF(M57&gt;=90,"Consider Returning","Available")))))))</x:f>
      </x:c>
      <x:c r="P57" s="41"/>
    </x:row>
    <x:row r="58" ht="38" customHeight="1">
      <x:c r="A58" s="41"/>
      <x:c r="B58" s="41"/>
      <x:c r="C58" s="41"/>
      <x:c r="D58" s="64"/>
      <x:c r="E58" s="41"/>
      <x:c r="F58" s="41"/>
      <x:c r="G58" s="41"/>
      <x:c r="H58" s="41"/>
      <x:c r="I58" s="41"/>
      <x:c r="J58" s="41"/>
      <x:c r="K58" s="43"/>
      <x:c r="L58" s="68" t="str">
        <x:f>IF(A58="","",IF(COUNTIF('Usage Log'!$B$5:$B$304,A58)=0,"",MAXIFS('Usage Log'!$A$5:$A$304,'Usage Log'!$B$5:$B$304,A58)))</x:f>
      </x:c>
      <x:c r="M58" s="69" t="str">
        <x:f>IF(L58="","",TODAY()-L58)</x:f>
      </x:c>
      <x:c r="N58" s="69" t="str">
        <x:f>IF(A58="","",COUNTIFS('Usage Log'!$B$5:$B$304,A58,'Usage Log'!$A$5:$A$304,"&gt;="&amp;TODAY()-90))</x:f>
      </x:c>
      <x:c r="O58" s="70" t="str">
        <x:f>IF(A58="","",IF(C58="Resting","Resting",IF(C58="Archived","Archived",IF(H58="Learning","Teaching Attention",IF(L58="","Never Logged",IF(M58&lt;=21,"Recently Used",IF(M58&gt;=90,"Consider Returning","Available")))))))</x:f>
      </x:c>
      <x:c r="P58" s="41"/>
    </x:row>
    <x:row r="59" ht="38" customHeight="1">
      <x:c r="A59" s="41"/>
      <x:c r="B59" s="41"/>
      <x:c r="C59" s="41"/>
      <x:c r="D59" s="64"/>
      <x:c r="E59" s="41"/>
      <x:c r="F59" s="41"/>
      <x:c r="G59" s="41"/>
      <x:c r="H59" s="41"/>
      <x:c r="I59" s="41"/>
      <x:c r="J59" s="41"/>
      <x:c r="K59" s="43"/>
      <x:c r="L59" s="68" t="str">
        <x:f>IF(A59="","",IF(COUNTIF('Usage Log'!$B$5:$B$304,A59)=0,"",MAXIFS('Usage Log'!$A$5:$A$304,'Usage Log'!$B$5:$B$304,A59)))</x:f>
      </x:c>
      <x:c r="M59" s="69" t="str">
        <x:f>IF(L59="","",TODAY()-L59)</x:f>
      </x:c>
      <x:c r="N59" s="69" t="str">
        <x:f>IF(A59="","",COUNTIFS('Usage Log'!$B$5:$B$304,A59,'Usage Log'!$A$5:$A$304,"&gt;="&amp;TODAY()-90))</x:f>
      </x:c>
      <x:c r="O59" s="70" t="str">
        <x:f>IF(A59="","",IF(C59="Resting","Resting",IF(C59="Archived","Archived",IF(H59="Learning","Teaching Attention",IF(L59="","Never Logged",IF(M59&lt;=21,"Recently Used",IF(M59&gt;=90,"Consider Returning","Available")))))))</x:f>
      </x:c>
      <x:c r="P59" s="41"/>
    </x:row>
    <x:row r="60" ht="38" customHeight="1">
      <x:c r="A60" s="41"/>
      <x:c r="B60" s="41"/>
      <x:c r="C60" s="41"/>
      <x:c r="D60" s="64"/>
      <x:c r="E60" s="41"/>
      <x:c r="F60" s="41"/>
      <x:c r="G60" s="41"/>
      <x:c r="H60" s="41"/>
      <x:c r="I60" s="41"/>
      <x:c r="J60" s="41"/>
      <x:c r="K60" s="43"/>
      <x:c r="L60" s="68" t="str">
        <x:f>IF(A60="","",IF(COUNTIF('Usage Log'!$B$5:$B$304,A60)=0,"",MAXIFS('Usage Log'!$A$5:$A$304,'Usage Log'!$B$5:$B$304,A60)))</x:f>
      </x:c>
      <x:c r="M60" s="69" t="str">
        <x:f>IF(L60="","",TODAY()-L60)</x:f>
      </x:c>
      <x:c r="N60" s="69" t="str">
        <x:f>IF(A60="","",COUNTIFS('Usage Log'!$B$5:$B$304,A60,'Usage Log'!$A$5:$A$304,"&gt;="&amp;TODAY()-90))</x:f>
      </x:c>
      <x:c r="O60" s="70" t="str">
        <x:f>IF(A60="","",IF(C60="Resting","Resting",IF(C60="Archived","Archived",IF(H60="Learning","Teaching Attention",IF(L60="","Never Logged",IF(M60&lt;=21,"Recently Used",IF(M60&gt;=90,"Consider Returning","Available")))))))</x:f>
      </x:c>
      <x:c r="P60" s="41"/>
    </x:row>
    <x:row r="61" ht="38" customHeight="1">
      <x:c r="A61" s="41"/>
      <x:c r="B61" s="41"/>
      <x:c r="C61" s="41"/>
      <x:c r="D61" s="64"/>
      <x:c r="E61" s="41"/>
      <x:c r="F61" s="41"/>
      <x:c r="G61" s="41"/>
      <x:c r="H61" s="41"/>
      <x:c r="I61" s="41"/>
      <x:c r="J61" s="41"/>
      <x:c r="K61" s="43"/>
      <x:c r="L61" s="68" t="str">
        <x:f>IF(A61="","",IF(COUNTIF('Usage Log'!$B$5:$B$304,A61)=0,"",MAXIFS('Usage Log'!$A$5:$A$304,'Usage Log'!$B$5:$B$304,A61)))</x:f>
      </x:c>
      <x:c r="M61" s="69" t="str">
        <x:f>IF(L61="","",TODAY()-L61)</x:f>
      </x:c>
      <x:c r="N61" s="69" t="str">
        <x:f>IF(A61="","",COUNTIFS('Usage Log'!$B$5:$B$304,A61,'Usage Log'!$A$5:$A$304,"&gt;="&amp;TODAY()-90))</x:f>
      </x:c>
      <x:c r="O61" s="70" t="str">
        <x:f>IF(A61="","",IF(C61="Resting","Resting",IF(C61="Archived","Archived",IF(H61="Learning","Teaching Attention",IF(L61="","Never Logged",IF(M61&lt;=21,"Recently Used",IF(M61&gt;=90,"Consider Returning","Available")))))))</x:f>
      </x:c>
      <x:c r="P61" s="41"/>
    </x:row>
    <x:row r="62" ht="38" customHeight="1">
      <x:c r="A62" s="41"/>
      <x:c r="B62" s="41"/>
      <x:c r="C62" s="41"/>
      <x:c r="D62" s="64"/>
      <x:c r="E62" s="41"/>
      <x:c r="F62" s="41"/>
      <x:c r="G62" s="41"/>
      <x:c r="H62" s="41"/>
      <x:c r="I62" s="41"/>
      <x:c r="J62" s="41"/>
      <x:c r="K62" s="43"/>
      <x:c r="L62" s="68" t="str">
        <x:f>IF(A62="","",IF(COUNTIF('Usage Log'!$B$5:$B$304,A62)=0,"",MAXIFS('Usage Log'!$A$5:$A$304,'Usage Log'!$B$5:$B$304,A62)))</x:f>
      </x:c>
      <x:c r="M62" s="69" t="str">
        <x:f>IF(L62="","",TODAY()-L62)</x:f>
      </x:c>
      <x:c r="N62" s="69" t="str">
        <x:f>IF(A62="","",COUNTIFS('Usage Log'!$B$5:$B$304,A62,'Usage Log'!$A$5:$A$304,"&gt;="&amp;TODAY()-90))</x:f>
      </x:c>
      <x:c r="O62" s="70" t="str">
        <x:f>IF(A62="","",IF(C62="Resting","Resting",IF(C62="Archived","Archived",IF(H62="Learning","Teaching Attention",IF(L62="","Never Logged",IF(M62&lt;=21,"Recently Used",IF(M62&gt;=90,"Consider Returning","Available")))))))</x:f>
      </x:c>
      <x:c r="P62" s="41"/>
    </x:row>
    <x:row r="63" ht="38" customHeight="1">
      <x:c r="A63" s="41"/>
      <x:c r="B63" s="41"/>
      <x:c r="C63" s="41"/>
      <x:c r="D63" s="64"/>
      <x:c r="E63" s="41"/>
      <x:c r="F63" s="41"/>
      <x:c r="G63" s="41"/>
      <x:c r="H63" s="41"/>
      <x:c r="I63" s="41"/>
      <x:c r="J63" s="41"/>
      <x:c r="K63" s="43"/>
      <x:c r="L63" s="68" t="str">
        <x:f>IF(A63="","",IF(COUNTIF('Usage Log'!$B$5:$B$304,A63)=0,"",MAXIFS('Usage Log'!$A$5:$A$304,'Usage Log'!$B$5:$B$304,A63)))</x:f>
      </x:c>
      <x:c r="M63" s="69" t="str">
        <x:f>IF(L63="","",TODAY()-L63)</x:f>
      </x:c>
      <x:c r="N63" s="69" t="str">
        <x:f>IF(A63="","",COUNTIFS('Usage Log'!$B$5:$B$304,A63,'Usage Log'!$A$5:$A$304,"&gt;="&amp;TODAY()-90))</x:f>
      </x:c>
      <x:c r="O63" s="70" t="str">
        <x:f>IF(A63="","",IF(C63="Resting","Resting",IF(C63="Archived","Archived",IF(H63="Learning","Teaching Attention",IF(L63="","Never Logged",IF(M63&lt;=21,"Recently Used",IF(M63&gt;=90,"Consider Returning","Available")))))))</x:f>
      </x:c>
      <x:c r="P63" s="41"/>
    </x:row>
    <x:row r="64" ht="38" customHeight="1">
      <x:c r="A64" s="41"/>
      <x:c r="B64" s="41"/>
      <x:c r="C64" s="41"/>
      <x:c r="D64" s="64"/>
      <x:c r="E64" s="41"/>
      <x:c r="F64" s="41"/>
      <x:c r="G64" s="41"/>
      <x:c r="H64" s="41"/>
      <x:c r="I64" s="41"/>
      <x:c r="J64" s="41"/>
      <x:c r="K64" s="43"/>
      <x:c r="L64" s="68" t="str">
        <x:f>IF(A64="","",IF(COUNTIF('Usage Log'!$B$5:$B$304,A64)=0,"",MAXIFS('Usage Log'!$A$5:$A$304,'Usage Log'!$B$5:$B$304,A64)))</x:f>
      </x:c>
      <x:c r="M64" s="69" t="str">
        <x:f>IF(L64="","",TODAY()-L64)</x:f>
      </x:c>
      <x:c r="N64" s="69" t="str">
        <x:f>IF(A64="","",COUNTIFS('Usage Log'!$B$5:$B$304,A64,'Usage Log'!$A$5:$A$304,"&gt;="&amp;TODAY()-90))</x:f>
      </x:c>
      <x:c r="O64" s="70" t="str">
        <x:f>IF(A64="","",IF(C64="Resting","Resting",IF(C64="Archived","Archived",IF(H64="Learning","Teaching Attention",IF(L64="","Never Logged",IF(M64&lt;=21,"Recently Used",IF(M64&gt;=90,"Consider Returning","Available")))))))</x:f>
      </x:c>
      <x:c r="P64" s="41"/>
    </x:row>
    <x:row r="65" ht="38" customHeight="1">
      <x:c r="A65" s="41"/>
      <x:c r="B65" s="41"/>
      <x:c r="C65" s="41"/>
      <x:c r="D65" s="64"/>
      <x:c r="E65" s="41"/>
      <x:c r="F65" s="41"/>
      <x:c r="G65" s="41"/>
      <x:c r="H65" s="41"/>
      <x:c r="I65" s="41"/>
      <x:c r="J65" s="41"/>
      <x:c r="K65" s="43"/>
      <x:c r="L65" s="68" t="str">
        <x:f>IF(A65="","",IF(COUNTIF('Usage Log'!$B$5:$B$304,A65)=0,"",MAXIFS('Usage Log'!$A$5:$A$304,'Usage Log'!$B$5:$B$304,A65)))</x:f>
      </x:c>
      <x:c r="M65" s="69" t="str">
        <x:f>IF(L65="","",TODAY()-L65)</x:f>
      </x:c>
      <x:c r="N65" s="69" t="str">
        <x:f>IF(A65="","",COUNTIFS('Usage Log'!$B$5:$B$304,A65,'Usage Log'!$A$5:$A$304,"&gt;="&amp;TODAY()-90))</x:f>
      </x:c>
      <x:c r="O65" s="70" t="str">
        <x:f>IF(A65="","",IF(C65="Resting","Resting",IF(C65="Archived","Archived",IF(H65="Learning","Teaching Attention",IF(L65="","Never Logged",IF(M65&lt;=21,"Recently Used",IF(M65&gt;=90,"Consider Returning","Available")))))))</x:f>
      </x:c>
      <x:c r="P65" s="41"/>
    </x:row>
    <x:row r="66" ht="38" customHeight="1">
      <x:c r="A66" s="41"/>
      <x:c r="B66" s="41"/>
      <x:c r="C66" s="41"/>
      <x:c r="D66" s="64"/>
      <x:c r="E66" s="41"/>
      <x:c r="F66" s="41"/>
      <x:c r="G66" s="41"/>
      <x:c r="H66" s="41"/>
      <x:c r="I66" s="41"/>
      <x:c r="J66" s="41"/>
      <x:c r="K66" s="43"/>
      <x:c r="L66" s="68" t="str">
        <x:f>IF(A66="","",IF(COUNTIF('Usage Log'!$B$5:$B$304,A66)=0,"",MAXIFS('Usage Log'!$A$5:$A$304,'Usage Log'!$B$5:$B$304,A66)))</x:f>
      </x:c>
      <x:c r="M66" s="69" t="str">
        <x:f>IF(L66="","",TODAY()-L66)</x:f>
      </x:c>
      <x:c r="N66" s="69" t="str">
        <x:f>IF(A66="","",COUNTIFS('Usage Log'!$B$5:$B$304,A66,'Usage Log'!$A$5:$A$304,"&gt;="&amp;TODAY()-90))</x:f>
      </x:c>
      <x:c r="O66" s="70" t="str">
        <x:f>IF(A66="","",IF(C66="Resting","Resting",IF(C66="Archived","Archived",IF(H66="Learning","Teaching Attention",IF(L66="","Never Logged",IF(M66&lt;=21,"Recently Used",IF(M66&gt;=90,"Consider Returning","Available")))))))</x:f>
      </x:c>
      <x:c r="P66" s="41"/>
    </x:row>
    <x:row r="67" ht="38" customHeight="1">
      <x:c r="A67" s="41"/>
      <x:c r="B67" s="41"/>
      <x:c r="C67" s="41"/>
      <x:c r="D67" s="64"/>
      <x:c r="E67" s="41"/>
      <x:c r="F67" s="41"/>
      <x:c r="G67" s="41"/>
      <x:c r="H67" s="41"/>
      <x:c r="I67" s="41"/>
      <x:c r="J67" s="41"/>
      <x:c r="K67" s="43"/>
      <x:c r="L67" s="68" t="str">
        <x:f>IF(A67="","",IF(COUNTIF('Usage Log'!$B$5:$B$304,A67)=0,"",MAXIFS('Usage Log'!$A$5:$A$304,'Usage Log'!$B$5:$B$304,A67)))</x:f>
      </x:c>
      <x:c r="M67" s="69" t="str">
        <x:f>IF(L67="","",TODAY()-L67)</x:f>
      </x:c>
      <x:c r="N67" s="69" t="str">
        <x:f>IF(A67="","",COUNTIFS('Usage Log'!$B$5:$B$304,A67,'Usage Log'!$A$5:$A$304,"&gt;="&amp;TODAY()-90))</x:f>
      </x:c>
      <x:c r="O67" s="70" t="str">
        <x:f>IF(A67="","",IF(C67="Resting","Resting",IF(C67="Archived","Archived",IF(H67="Learning","Teaching Attention",IF(L67="","Never Logged",IF(M67&lt;=21,"Recently Used",IF(M67&gt;=90,"Consider Returning","Available")))))))</x:f>
      </x:c>
      <x:c r="P67" s="41"/>
    </x:row>
    <x:row r="68" ht="38" customHeight="1">
      <x:c r="A68" s="41"/>
      <x:c r="B68" s="41"/>
      <x:c r="C68" s="41"/>
      <x:c r="D68" s="64"/>
      <x:c r="E68" s="41"/>
      <x:c r="F68" s="41"/>
      <x:c r="G68" s="41"/>
      <x:c r="H68" s="41"/>
      <x:c r="I68" s="41"/>
      <x:c r="J68" s="41"/>
      <x:c r="K68" s="43"/>
      <x:c r="L68" s="68" t="str">
        <x:f>IF(A68="","",IF(COUNTIF('Usage Log'!$B$5:$B$304,A68)=0,"",MAXIFS('Usage Log'!$A$5:$A$304,'Usage Log'!$B$5:$B$304,A68)))</x:f>
      </x:c>
      <x:c r="M68" s="69" t="str">
        <x:f>IF(L68="","",TODAY()-L68)</x:f>
      </x:c>
      <x:c r="N68" s="69" t="str">
        <x:f>IF(A68="","",COUNTIFS('Usage Log'!$B$5:$B$304,A68,'Usage Log'!$A$5:$A$304,"&gt;="&amp;TODAY()-90))</x:f>
      </x:c>
      <x:c r="O68" s="70" t="str">
        <x:f>IF(A68="","",IF(C68="Resting","Resting",IF(C68="Archived","Archived",IF(H68="Learning","Teaching Attention",IF(L68="","Never Logged",IF(M68&lt;=21,"Recently Used",IF(M68&gt;=90,"Consider Returning","Available")))))))</x:f>
      </x:c>
      <x:c r="P68" s="41"/>
    </x:row>
    <x:row r="69" ht="38" customHeight="1">
      <x:c r="A69" s="41"/>
      <x:c r="B69" s="41"/>
      <x:c r="C69" s="41"/>
      <x:c r="D69" s="64"/>
      <x:c r="E69" s="41"/>
      <x:c r="F69" s="41"/>
      <x:c r="G69" s="41"/>
      <x:c r="H69" s="41"/>
      <x:c r="I69" s="41"/>
      <x:c r="J69" s="41"/>
      <x:c r="K69" s="43"/>
      <x:c r="L69" s="68" t="str">
        <x:f>IF(A69="","",IF(COUNTIF('Usage Log'!$B$5:$B$304,A69)=0,"",MAXIFS('Usage Log'!$A$5:$A$304,'Usage Log'!$B$5:$B$304,A69)))</x:f>
      </x:c>
      <x:c r="M69" s="69" t="str">
        <x:f>IF(L69="","",TODAY()-L69)</x:f>
      </x:c>
      <x:c r="N69" s="69" t="str">
        <x:f>IF(A69="","",COUNTIFS('Usage Log'!$B$5:$B$304,A69,'Usage Log'!$A$5:$A$304,"&gt;="&amp;TODAY()-90))</x:f>
      </x:c>
      <x:c r="O69" s="70" t="str">
        <x:f>IF(A69="","",IF(C69="Resting","Resting",IF(C69="Archived","Archived",IF(H69="Learning","Teaching Attention",IF(L69="","Never Logged",IF(M69&lt;=21,"Recently Used",IF(M69&gt;=90,"Consider Returning","Available")))))))</x:f>
      </x:c>
      <x:c r="P69" s="41"/>
    </x:row>
    <x:row r="70" ht="38" customHeight="1">
      <x:c r="A70" s="41"/>
      <x:c r="B70" s="41"/>
      <x:c r="C70" s="41"/>
      <x:c r="D70" s="64"/>
      <x:c r="E70" s="41"/>
      <x:c r="F70" s="41"/>
      <x:c r="G70" s="41"/>
      <x:c r="H70" s="41"/>
      <x:c r="I70" s="41"/>
      <x:c r="J70" s="41"/>
      <x:c r="K70" s="43"/>
      <x:c r="L70" s="68" t="str">
        <x:f>IF(A70="","",IF(COUNTIF('Usage Log'!$B$5:$B$304,A70)=0,"",MAXIFS('Usage Log'!$A$5:$A$304,'Usage Log'!$B$5:$B$304,A70)))</x:f>
      </x:c>
      <x:c r="M70" s="69" t="str">
        <x:f>IF(L70="","",TODAY()-L70)</x:f>
      </x:c>
      <x:c r="N70" s="69" t="str">
        <x:f>IF(A70="","",COUNTIFS('Usage Log'!$B$5:$B$304,A70,'Usage Log'!$A$5:$A$304,"&gt;="&amp;TODAY()-90))</x:f>
      </x:c>
      <x:c r="O70" s="70" t="str">
        <x:f>IF(A70="","",IF(C70="Resting","Resting",IF(C70="Archived","Archived",IF(H70="Learning","Teaching Attention",IF(L70="","Never Logged",IF(M70&lt;=21,"Recently Used",IF(M70&gt;=90,"Consider Returning","Available")))))))</x:f>
      </x:c>
      <x:c r="P70" s="41"/>
    </x:row>
    <x:row r="71" ht="38" customHeight="1">
      <x:c r="A71" s="41"/>
      <x:c r="B71" s="41"/>
      <x:c r="C71" s="41"/>
      <x:c r="D71" s="64"/>
      <x:c r="E71" s="41"/>
      <x:c r="F71" s="41"/>
      <x:c r="G71" s="41"/>
      <x:c r="H71" s="41"/>
      <x:c r="I71" s="41"/>
      <x:c r="J71" s="41"/>
      <x:c r="K71" s="43"/>
      <x:c r="L71" s="68" t="str">
        <x:f>IF(A71="","",IF(COUNTIF('Usage Log'!$B$5:$B$304,A71)=0,"",MAXIFS('Usage Log'!$A$5:$A$304,'Usage Log'!$B$5:$B$304,A71)))</x:f>
      </x:c>
      <x:c r="M71" s="69" t="str">
        <x:f>IF(L71="","",TODAY()-L71)</x:f>
      </x:c>
      <x:c r="N71" s="69" t="str">
        <x:f>IF(A71="","",COUNTIFS('Usage Log'!$B$5:$B$304,A71,'Usage Log'!$A$5:$A$304,"&gt;="&amp;TODAY()-90))</x:f>
      </x:c>
      <x:c r="O71" s="70" t="str">
        <x:f>IF(A71="","",IF(C71="Resting","Resting",IF(C71="Archived","Archived",IF(H71="Learning","Teaching Attention",IF(L71="","Never Logged",IF(M71&lt;=21,"Recently Used",IF(M71&gt;=90,"Consider Returning","Available")))))))</x:f>
      </x:c>
      <x:c r="P71" s="41"/>
    </x:row>
    <x:row r="72" ht="38" customHeight="1">
      <x:c r="A72" s="41"/>
      <x:c r="B72" s="41"/>
      <x:c r="C72" s="41"/>
      <x:c r="D72" s="64"/>
      <x:c r="E72" s="41"/>
      <x:c r="F72" s="41"/>
      <x:c r="G72" s="41"/>
      <x:c r="H72" s="41"/>
      <x:c r="I72" s="41"/>
      <x:c r="J72" s="41"/>
      <x:c r="K72" s="43"/>
      <x:c r="L72" s="68" t="str">
        <x:f>IF(A72="","",IF(COUNTIF('Usage Log'!$B$5:$B$304,A72)=0,"",MAXIFS('Usage Log'!$A$5:$A$304,'Usage Log'!$B$5:$B$304,A72)))</x:f>
      </x:c>
      <x:c r="M72" s="69" t="str">
        <x:f>IF(L72="","",TODAY()-L72)</x:f>
      </x:c>
      <x:c r="N72" s="69" t="str">
        <x:f>IF(A72="","",COUNTIFS('Usage Log'!$B$5:$B$304,A72,'Usage Log'!$A$5:$A$304,"&gt;="&amp;TODAY()-90))</x:f>
      </x:c>
      <x:c r="O72" s="70" t="str">
        <x:f>IF(A72="","",IF(C72="Resting","Resting",IF(C72="Archived","Archived",IF(H72="Learning","Teaching Attention",IF(L72="","Never Logged",IF(M72&lt;=21,"Recently Used",IF(M72&gt;=90,"Consider Returning","Available")))))))</x:f>
      </x:c>
      <x:c r="P72" s="41"/>
    </x:row>
    <x:row r="73" ht="38" customHeight="1">
      <x:c r="A73" s="41"/>
      <x:c r="B73" s="41"/>
      <x:c r="C73" s="41"/>
      <x:c r="D73" s="64"/>
      <x:c r="E73" s="41"/>
      <x:c r="F73" s="41"/>
      <x:c r="G73" s="41"/>
      <x:c r="H73" s="41"/>
      <x:c r="I73" s="41"/>
      <x:c r="J73" s="41"/>
      <x:c r="K73" s="43"/>
      <x:c r="L73" s="68" t="str">
        <x:f>IF(A73="","",IF(COUNTIF('Usage Log'!$B$5:$B$304,A73)=0,"",MAXIFS('Usage Log'!$A$5:$A$304,'Usage Log'!$B$5:$B$304,A73)))</x:f>
      </x:c>
      <x:c r="M73" s="69" t="str">
        <x:f>IF(L73="","",TODAY()-L73)</x:f>
      </x:c>
      <x:c r="N73" s="69" t="str">
        <x:f>IF(A73="","",COUNTIFS('Usage Log'!$B$5:$B$304,A73,'Usage Log'!$A$5:$A$304,"&gt;="&amp;TODAY()-90))</x:f>
      </x:c>
      <x:c r="O73" s="70" t="str">
        <x:f>IF(A73="","",IF(C73="Resting","Resting",IF(C73="Archived","Archived",IF(H73="Learning","Teaching Attention",IF(L73="","Never Logged",IF(M73&lt;=21,"Recently Used",IF(M73&gt;=90,"Consider Returning","Available")))))))</x:f>
      </x:c>
      <x:c r="P73" s="41"/>
    </x:row>
    <x:row r="74" ht="38" customHeight="1">
      <x:c r="A74" s="41"/>
      <x:c r="B74" s="41"/>
      <x:c r="C74" s="41"/>
      <x:c r="D74" s="64"/>
      <x:c r="E74" s="41"/>
      <x:c r="F74" s="41"/>
      <x:c r="G74" s="41"/>
      <x:c r="H74" s="41"/>
      <x:c r="I74" s="41"/>
      <x:c r="J74" s="41"/>
      <x:c r="K74" s="43"/>
      <x:c r="L74" s="68" t="str">
        <x:f>IF(A74="","",IF(COUNTIF('Usage Log'!$B$5:$B$304,A74)=0,"",MAXIFS('Usage Log'!$A$5:$A$304,'Usage Log'!$B$5:$B$304,A74)))</x:f>
      </x:c>
      <x:c r="M74" s="69" t="str">
        <x:f>IF(L74="","",TODAY()-L74)</x:f>
      </x:c>
      <x:c r="N74" s="69" t="str">
        <x:f>IF(A74="","",COUNTIFS('Usage Log'!$B$5:$B$304,A74,'Usage Log'!$A$5:$A$304,"&gt;="&amp;TODAY()-90))</x:f>
      </x:c>
      <x:c r="O74" s="70" t="str">
        <x:f>IF(A74="","",IF(C74="Resting","Resting",IF(C74="Archived","Archived",IF(H74="Learning","Teaching Attention",IF(L74="","Never Logged",IF(M74&lt;=21,"Recently Used",IF(M74&gt;=90,"Consider Returning","Available")))))))</x:f>
      </x:c>
      <x:c r="P74" s="41"/>
    </x:row>
    <x:row r="75" ht="38" customHeight="1">
      <x:c r="A75" s="41"/>
      <x:c r="B75" s="41"/>
      <x:c r="C75" s="41"/>
      <x:c r="D75" s="64"/>
      <x:c r="E75" s="41"/>
      <x:c r="F75" s="41"/>
      <x:c r="G75" s="41"/>
      <x:c r="H75" s="41"/>
      <x:c r="I75" s="41"/>
      <x:c r="J75" s="41"/>
      <x:c r="K75" s="43"/>
      <x:c r="L75" s="68" t="str">
        <x:f>IF(A75="","",IF(COUNTIF('Usage Log'!$B$5:$B$304,A75)=0,"",MAXIFS('Usage Log'!$A$5:$A$304,'Usage Log'!$B$5:$B$304,A75)))</x:f>
      </x:c>
      <x:c r="M75" s="69" t="str">
        <x:f>IF(L75="","",TODAY()-L75)</x:f>
      </x:c>
      <x:c r="N75" s="69" t="str">
        <x:f>IF(A75="","",COUNTIFS('Usage Log'!$B$5:$B$304,A75,'Usage Log'!$A$5:$A$304,"&gt;="&amp;TODAY()-90))</x:f>
      </x:c>
      <x:c r="O75" s="70" t="str">
        <x:f>IF(A75="","",IF(C75="Resting","Resting",IF(C75="Archived","Archived",IF(H75="Learning","Teaching Attention",IF(L75="","Never Logged",IF(M75&lt;=21,"Recently Used",IF(M75&gt;=90,"Consider Returning","Available")))))))</x:f>
      </x:c>
      <x:c r="P75" s="41"/>
    </x:row>
    <x:row r="76" ht="38" customHeight="1">
      <x:c r="A76" s="41"/>
      <x:c r="B76" s="41"/>
      <x:c r="C76" s="41"/>
      <x:c r="D76" s="64"/>
      <x:c r="E76" s="41"/>
      <x:c r="F76" s="41"/>
      <x:c r="G76" s="41"/>
      <x:c r="H76" s="41"/>
      <x:c r="I76" s="41"/>
      <x:c r="J76" s="41"/>
      <x:c r="K76" s="43"/>
      <x:c r="L76" s="68" t="str">
        <x:f>IF(A76="","",IF(COUNTIF('Usage Log'!$B$5:$B$304,A76)=0,"",MAXIFS('Usage Log'!$A$5:$A$304,'Usage Log'!$B$5:$B$304,A76)))</x:f>
      </x:c>
      <x:c r="M76" s="69" t="str">
        <x:f>IF(L76="","",TODAY()-L76)</x:f>
      </x:c>
      <x:c r="N76" s="69" t="str">
        <x:f>IF(A76="","",COUNTIFS('Usage Log'!$B$5:$B$304,A76,'Usage Log'!$A$5:$A$304,"&gt;="&amp;TODAY()-90))</x:f>
      </x:c>
      <x:c r="O76" s="70" t="str">
        <x:f>IF(A76="","",IF(C76="Resting","Resting",IF(C76="Archived","Archived",IF(H76="Learning","Teaching Attention",IF(L76="","Never Logged",IF(M76&lt;=21,"Recently Used",IF(M76&gt;=90,"Consider Returning","Available")))))))</x:f>
      </x:c>
      <x:c r="P76" s="41"/>
    </x:row>
    <x:row r="77" ht="38" customHeight="1">
      <x:c r="A77" s="41"/>
      <x:c r="B77" s="41"/>
      <x:c r="C77" s="41"/>
      <x:c r="D77" s="64"/>
      <x:c r="E77" s="41"/>
      <x:c r="F77" s="41"/>
      <x:c r="G77" s="41"/>
      <x:c r="H77" s="41"/>
      <x:c r="I77" s="41"/>
      <x:c r="J77" s="41"/>
      <x:c r="K77" s="43"/>
      <x:c r="L77" s="68" t="str">
        <x:f>IF(A77="","",IF(COUNTIF('Usage Log'!$B$5:$B$304,A77)=0,"",MAXIFS('Usage Log'!$A$5:$A$304,'Usage Log'!$B$5:$B$304,A77)))</x:f>
      </x:c>
      <x:c r="M77" s="69" t="str">
        <x:f>IF(L77="","",TODAY()-L77)</x:f>
      </x:c>
      <x:c r="N77" s="69" t="str">
        <x:f>IF(A77="","",COUNTIFS('Usage Log'!$B$5:$B$304,A77,'Usage Log'!$A$5:$A$304,"&gt;="&amp;TODAY()-90))</x:f>
      </x:c>
      <x:c r="O77" s="70" t="str">
        <x:f>IF(A77="","",IF(C77="Resting","Resting",IF(C77="Archived","Archived",IF(H77="Learning","Teaching Attention",IF(L77="","Never Logged",IF(M77&lt;=21,"Recently Used",IF(M77&gt;=90,"Consider Returning","Available")))))))</x:f>
      </x:c>
      <x:c r="P77" s="41"/>
    </x:row>
    <x:row r="78" ht="38" customHeight="1">
      <x:c r="A78" s="41"/>
      <x:c r="B78" s="41"/>
      <x:c r="C78" s="41"/>
      <x:c r="D78" s="64"/>
      <x:c r="E78" s="41"/>
      <x:c r="F78" s="41"/>
      <x:c r="G78" s="41"/>
      <x:c r="H78" s="41"/>
      <x:c r="I78" s="41"/>
      <x:c r="J78" s="41"/>
      <x:c r="K78" s="43"/>
      <x:c r="L78" s="68" t="str">
        <x:f>IF(A78="","",IF(COUNTIF('Usage Log'!$B$5:$B$304,A78)=0,"",MAXIFS('Usage Log'!$A$5:$A$304,'Usage Log'!$B$5:$B$304,A78)))</x:f>
      </x:c>
      <x:c r="M78" s="69" t="str">
        <x:f>IF(L78="","",TODAY()-L78)</x:f>
      </x:c>
      <x:c r="N78" s="69" t="str">
        <x:f>IF(A78="","",COUNTIFS('Usage Log'!$B$5:$B$304,A78,'Usage Log'!$A$5:$A$304,"&gt;="&amp;TODAY()-90))</x:f>
      </x:c>
      <x:c r="O78" s="70" t="str">
        <x:f>IF(A78="","",IF(C78="Resting","Resting",IF(C78="Archived","Archived",IF(H78="Learning","Teaching Attention",IF(L78="","Never Logged",IF(M78&lt;=21,"Recently Used",IF(M78&gt;=90,"Consider Returning","Available")))))))</x:f>
      </x:c>
      <x:c r="P78" s="41"/>
    </x:row>
    <x:row r="79" ht="38" customHeight="1">
      <x:c r="A79" s="41"/>
      <x:c r="B79" s="41"/>
      <x:c r="C79" s="41"/>
      <x:c r="D79" s="64"/>
      <x:c r="E79" s="41"/>
      <x:c r="F79" s="41"/>
      <x:c r="G79" s="41"/>
      <x:c r="H79" s="41"/>
      <x:c r="I79" s="41"/>
      <x:c r="J79" s="41"/>
      <x:c r="K79" s="43"/>
      <x:c r="L79" s="68" t="str">
        <x:f>IF(A79="","",IF(COUNTIF('Usage Log'!$B$5:$B$304,A79)=0,"",MAXIFS('Usage Log'!$A$5:$A$304,'Usage Log'!$B$5:$B$304,A79)))</x:f>
      </x:c>
      <x:c r="M79" s="69" t="str">
        <x:f>IF(L79="","",TODAY()-L79)</x:f>
      </x:c>
      <x:c r="N79" s="69" t="str">
        <x:f>IF(A79="","",COUNTIFS('Usage Log'!$B$5:$B$304,A79,'Usage Log'!$A$5:$A$304,"&gt;="&amp;TODAY()-90))</x:f>
      </x:c>
      <x:c r="O79" s="70" t="str">
        <x:f>IF(A79="","",IF(C79="Resting","Resting",IF(C79="Archived","Archived",IF(H79="Learning","Teaching Attention",IF(L79="","Never Logged",IF(M79&lt;=21,"Recently Used",IF(M79&gt;=90,"Consider Returning","Available")))))))</x:f>
      </x:c>
      <x:c r="P79" s="41"/>
    </x:row>
    <x:row r="80" ht="38" customHeight="1">
      <x:c r="A80" s="41"/>
      <x:c r="B80" s="41"/>
      <x:c r="C80" s="41"/>
      <x:c r="D80" s="64"/>
      <x:c r="E80" s="41"/>
      <x:c r="F80" s="41"/>
      <x:c r="G80" s="41"/>
      <x:c r="H80" s="41"/>
      <x:c r="I80" s="41"/>
      <x:c r="J80" s="41"/>
      <x:c r="K80" s="43"/>
      <x:c r="L80" s="68" t="str">
        <x:f>IF(A80="","",IF(COUNTIF('Usage Log'!$B$5:$B$304,A80)=0,"",MAXIFS('Usage Log'!$A$5:$A$304,'Usage Log'!$B$5:$B$304,A80)))</x:f>
      </x:c>
      <x:c r="M80" s="69" t="str">
        <x:f>IF(L80="","",TODAY()-L80)</x:f>
      </x:c>
      <x:c r="N80" s="69" t="str">
        <x:f>IF(A80="","",COUNTIFS('Usage Log'!$B$5:$B$304,A80,'Usage Log'!$A$5:$A$304,"&gt;="&amp;TODAY()-90))</x:f>
      </x:c>
      <x:c r="O80" s="70" t="str">
        <x:f>IF(A80="","",IF(C80="Resting","Resting",IF(C80="Archived","Archived",IF(H80="Learning","Teaching Attention",IF(L80="","Never Logged",IF(M80&lt;=21,"Recently Used",IF(M80&gt;=90,"Consider Returning","Available")))))))</x:f>
      </x:c>
      <x:c r="P80" s="41"/>
    </x:row>
    <x:row r="81" ht="38" customHeight="1">
      <x:c r="A81" s="41"/>
      <x:c r="B81" s="41"/>
      <x:c r="C81" s="41"/>
      <x:c r="D81" s="64"/>
      <x:c r="E81" s="41"/>
      <x:c r="F81" s="41"/>
      <x:c r="G81" s="41"/>
      <x:c r="H81" s="41"/>
      <x:c r="I81" s="41"/>
      <x:c r="J81" s="41"/>
      <x:c r="K81" s="43"/>
      <x:c r="L81" s="68" t="str">
        <x:f>IF(A81="","",IF(COUNTIF('Usage Log'!$B$5:$B$304,A81)=0,"",MAXIFS('Usage Log'!$A$5:$A$304,'Usage Log'!$B$5:$B$304,A81)))</x:f>
      </x:c>
      <x:c r="M81" s="69" t="str">
        <x:f>IF(L81="","",TODAY()-L81)</x:f>
      </x:c>
      <x:c r="N81" s="69" t="str">
        <x:f>IF(A81="","",COUNTIFS('Usage Log'!$B$5:$B$304,A81,'Usage Log'!$A$5:$A$304,"&gt;="&amp;TODAY()-90))</x:f>
      </x:c>
      <x:c r="O81" s="70" t="str">
        <x:f>IF(A81="","",IF(C81="Resting","Resting",IF(C81="Archived","Archived",IF(H81="Learning","Teaching Attention",IF(L81="","Never Logged",IF(M81&lt;=21,"Recently Used",IF(M81&gt;=90,"Consider Returning","Available")))))))</x:f>
      </x:c>
      <x:c r="P81" s="41"/>
    </x:row>
    <x:row r="82" ht="38" customHeight="1">
      <x:c r="A82" s="41"/>
      <x:c r="B82" s="41"/>
      <x:c r="C82" s="41"/>
      <x:c r="D82" s="64"/>
      <x:c r="E82" s="41"/>
      <x:c r="F82" s="41"/>
      <x:c r="G82" s="41"/>
      <x:c r="H82" s="41"/>
      <x:c r="I82" s="41"/>
      <x:c r="J82" s="41"/>
      <x:c r="K82" s="43"/>
      <x:c r="L82" s="68" t="str">
        <x:f>IF(A82="","",IF(COUNTIF('Usage Log'!$B$5:$B$304,A82)=0,"",MAXIFS('Usage Log'!$A$5:$A$304,'Usage Log'!$B$5:$B$304,A82)))</x:f>
      </x:c>
      <x:c r="M82" s="69" t="str">
        <x:f>IF(L82="","",TODAY()-L82)</x:f>
      </x:c>
      <x:c r="N82" s="69" t="str">
        <x:f>IF(A82="","",COUNTIFS('Usage Log'!$B$5:$B$304,A82,'Usage Log'!$A$5:$A$304,"&gt;="&amp;TODAY()-90))</x:f>
      </x:c>
      <x:c r="O82" s="70" t="str">
        <x:f>IF(A82="","",IF(C82="Resting","Resting",IF(C82="Archived","Archived",IF(H82="Learning","Teaching Attention",IF(L82="","Never Logged",IF(M82&lt;=21,"Recently Used",IF(M82&gt;=90,"Consider Returning","Available")))))))</x:f>
      </x:c>
      <x:c r="P82" s="41"/>
    </x:row>
    <x:row r="83" ht="38" customHeight="1">
      <x:c r="A83" s="41"/>
      <x:c r="B83" s="41"/>
      <x:c r="C83" s="41"/>
      <x:c r="D83" s="64"/>
      <x:c r="E83" s="41"/>
      <x:c r="F83" s="41"/>
      <x:c r="G83" s="41"/>
      <x:c r="H83" s="41"/>
      <x:c r="I83" s="41"/>
      <x:c r="J83" s="41"/>
      <x:c r="K83" s="43"/>
      <x:c r="L83" s="68" t="str">
        <x:f>IF(A83="","",IF(COUNTIF('Usage Log'!$B$5:$B$304,A83)=0,"",MAXIFS('Usage Log'!$A$5:$A$304,'Usage Log'!$B$5:$B$304,A83)))</x:f>
      </x:c>
      <x:c r="M83" s="69" t="str">
        <x:f>IF(L83="","",TODAY()-L83)</x:f>
      </x:c>
      <x:c r="N83" s="69" t="str">
        <x:f>IF(A83="","",COUNTIFS('Usage Log'!$B$5:$B$304,A83,'Usage Log'!$A$5:$A$304,"&gt;="&amp;TODAY()-90))</x:f>
      </x:c>
      <x:c r="O83" s="70" t="str">
        <x:f>IF(A83="","",IF(C83="Resting","Resting",IF(C83="Archived","Archived",IF(H83="Learning","Teaching Attention",IF(L83="","Never Logged",IF(M83&lt;=21,"Recently Used",IF(M83&gt;=90,"Consider Returning","Available")))))))</x:f>
      </x:c>
      <x:c r="P83" s="41"/>
    </x:row>
    <x:row r="84" ht="38" customHeight="1">
      <x:c r="A84" s="41"/>
      <x:c r="B84" s="41"/>
      <x:c r="C84" s="41"/>
      <x:c r="D84" s="64"/>
      <x:c r="E84" s="41"/>
      <x:c r="F84" s="41"/>
      <x:c r="G84" s="41"/>
      <x:c r="H84" s="41"/>
      <x:c r="I84" s="41"/>
      <x:c r="J84" s="41"/>
      <x:c r="K84" s="43"/>
      <x:c r="L84" s="68" t="str">
        <x:f>IF(A84="","",IF(COUNTIF('Usage Log'!$B$5:$B$304,A84)=0,"",MAXIFS('Usage Log'!$A$5:$A$304,'Usage Log'!$B$5:$B$304,A84)))</x:f>
      </x:c>
      <x:c r="M84" s="69" t="str">
        <x:f>IF(L84="","",TODAY()-L84)</x:f>
      </x:c>
      <x:c r="N84" s="69" t="str">
        <x:f>IF(A84="","",COUNTIFS('Usage Log'!$B$5:$B$304,A84,'Usage Log'!$A$5:$A$304,"&gt;="&amp;TODAY()-90))</x:f>
      </x:c>
      <x:c r="O84" s="70" t="str">
        <x:f>IF(A84="","",IF(C84="Resting","Resting",IF(C84="Archived","Archived",IF(H84="Learning","Teaching Attention",IF(L84="","Never Logged",IF(M84&lt;=21,"Recently Used",IF(M84&gt;=90,"Consider Returning","Available")))))))</x:f>
      </x:c>
      <x:c r="P84" s="41"/>
    </x:row>
    <x:row r="85" ht="38" customHeight="1">
      <x:c r="A85" s="41"/>
      <x:c r="B85" s="41"/>
      <x:c r="C85" s="41"/>
      <x:c r="D85" s="64"/>
      <x:c r="E85" s="41"/>
      <x:c r="F85" s="41"/>
      <x:c r="G85" s="41"/>
      <x:c r="H85" s="41"/>
      <x:c r="I85" s="41"/>
      <x:c r="J85" s="41"/>
      <x:c r="K85" s="43"/>
      <x:c r="L85" s="68" t="str">
        <x:f>IF(A85="","",IF(COUNTIF('Usage Log'!$B$5:$B$304,A85)=0,"",MAXIFS('Usage Log'!$A$5:$A$304,'Usage Log'!$B$5:$B$304,A85)))</x:f>
      </x:c>
      <x:c r="M85" s="69" t="str">
        <x:f>IF(L85="","",TODAY()-L85)</x:f>
      </x:c>
      <x:c r="N85" s="69" t="str">
        <x:f>IF(A85="","",COUNTIFS('Usage Log'!$B$5:$B$304,A85,'Usage Log'!$A$5:$A$304,"&gt;="&amp;TODAY()-90))</x:f>
      </x:c>
      <x:c r="O85" s="70" t="str">
        <x:f>IF(A85="","",IF(C85="Resting","Resting",IF(C85="Archived","Archived",IF(H85="Learning","Teaching Attention",IF(L85="","Never Logged",IF(M85&lt;=21,"Recently Used",IF(M85&gt;=90,"Consider Returning","Available")))))))</x:f>
      </x:c>
      <x:c r="P85" s="41"/>
    </x:row>
    <x:row r="86" ht="38" customHeight="1">
      <x:c r="A86" s="41"/>
      <x:c r="B86" s="41"/>
      <x:c r="C86" s="41"/>
      <x:c r="D86" s="64"/>
      <x:c r="E86" s="41"/>
      <x:c r="F86" s="41"/>
      <x:c r="G86" s="41"/>
      <x:c r="H86" s="41"/>
      <x:c r="I86" s="41"/>
      <x:c r="J86" s="41"/>
      <x:c r="K86" s="43"/>
      <x:c r="L86" s="68" t="str">
        <x:f>IF(A86="","",IF(COUNTIF('Usage Log'!$B$5:$B$304,A86)=0,"",MAXIFS('Usage Log'!$A$5:$A$304,'Usage Log'!$B$5:$B$304,A86)))</x:f>
      </x:c>
      <x:c r="M86" s="69" t="str">
        <x:f>IF(L86="","",TODAY()-L86)</x:f>
      </x:c>
      <x:c r="N86" s="69" t="str">
        <x:f>IF(A86="","",COUNTIFS('Usage Log'!$B$5:$B$304,A86,'Usage Log'!$A$5:$A$304,"&gt;="&amp;TODAY()-90))</x:f>
      </x:c>
      <x:c r="O86" s="70" t="str">
        <x:f>IF(A86="","",IF(C86="Resting","Resting",IF(C86="Archived","Archived",IF(H86="Learning","Teaching Attention",IF(L86="","Never Logged",IF(M86&lt;=21,"Recently Used",IF(M86&gt;=90,"Consider Returning","Available")))))))</x:f>
      </x:c>
      <x:c r="P86" s="41"/>
    </x:row>
    <x:row r="87" ht="38" customHeight="1">
      <x:c r="A87" s="41"/>
      <x:c r="B87" s="41"/>
      <x:c r="C87" s="41"/>
      <x:c r="D87" s="64"/>
      <x:c r="E87" s="41"/>
      <x:c r="F87" s="41"/>
      <x:c r="G87" s="41"/>
      <x:c r="H87" s="41"/>
      <x:c r="I87" s="41"/>
      <x:c r="J87" s="41"/>
      <x:c r="K87" s="43"/>
      <x:c r="L87" s="68" t="str">
        <x:f>IF(A87="","",IF(COUNTIF('Usage Log'!$B$5:$B$304,A87)=0,"",MAXIFS('Usage Log'!$A$5:$A$304,'Usage Log'!$B$5:$B$304,A87)))</x:f>
      </x:c>
      <x:c r="M87" s="69" t="str">
        <x:f>IF(L87="","",TODAY()-L87)</x:f>
      </x:c>
      <x:c r="N87" s="69" t="str">
        <x:f>IF(A87="","",COUNTIFS('Usage Log'!$B$5:$B$304,A87,'Usage Log'!$A$5:$A$304,"&gt;="&amp;TODAY()-90))</x:f>
      </x:c>
      <x:c r="O87" s="70" t="str">
        <x:f>IF(A87="","",IF(C87="Resting","Resting",IF(C87="Archived","Archived",IF(H87="Learning","Teaching Attention",IF(L87="","Never Logged",IF(M87&lt;=21,"Recently Used",IF(M87&gt;=90,"Consider Returning","Available")))))))</x:f>
      </x:c>
      <x:c r="P87" s="41"/>
    </x:row>
    <x:row r="88" ht="38" customHeight="1">
      <x:c r="A88" s="41"/>
      <x:c r="B88" s="41"/>
      <x:c r="C88" s="41"/>
      <x:c r="D88" s="64"/>
      <x:c r="E88" s="41"/>
      <x:c r="F88" s="41"/>
      <x:c r="G88" s="41"/>
      <x:c r="H88" s="41"/>
      <x:c r="I88" s="41"/>
      <x:c r="J88" s="41"/>
      <x:c r="K88" s="43"/>
      <x:c r="L88" s="68" t="str">
        <x:f>IF(A88="","",IF(COUNTIF('Usage Log'!$B$5:$B$304,A88)=0,"",MAXIFS('Usage Log'!$A$5:$A$304,'Usage Log'!$B$5:$B$304,A88)))</x:f>
      </x:c>
      <x:c r="M88" s="69" t="str">
        <x:f>IF(L88="","",TODAY()-L88)</x:f>
      </x:c>
      <x:c r="N88" s="69" t="str">
        <x:f>IF(A88="","",COUNTIFS('Usage Log'!$B$5:$B$304,A88,'Usage Log'!$A$5:$A$304,"&gt;="&amp;TODAY()-90))</x:f>
      </x:c>
      <x:c r="O88" s="70" t="str">
        <x:f>IF(A88="","",IF(C88="Resting","Resting",IF(C88="Archived","Archived",IF(H88="Learning","Teaching Attention",IF(L88="","Never Logged",IF(M88&lt;=21,"Recently Used",IF(M88&gt;=90,"Consider Returning","Available")))))))</x:f>
      </x:c>
      <x:c r="P88" s="41"/>
    </x:row>
    <x:row r="89" ht="38" customHeight="1">
      <x:c r="A89" s="41"/>
      <x:c r="B89" s="41"/>
      <x:c r="C89" s="41"/>
      <x:c r="D89" s="64"/>
      <x:c r="E89" s="41"/>
      <x:c r="F89" s="41"/>
      <x:c r="G89" s="41"/>
      <x:c r="H89" s="41"/>
      <x:c r="I89" s="41"/>
      <x:c r="J89" s="41"/>
      <x:c r="K89" s="43"/>
      <x:c r="L89" s="68" t="str">
        <x:f>IF(A89="","",IF(COUNTIF('Usage Log'!$B$5:$B$304,A89)=0,"",MAXIFS('Usage Log'!$A$5:$A$304,'Usage Log'!$B$5:$B$304,A89)))</x:f>
      </x:c>
      <x:c r="M89" s="69" t="str">
        <x:f>IF(L89="","",TODAY()-L89)</x:f>
      </x:c>
      <x:c r="N89" s="69" t="str">
        <x:f>IF(A89="","",COUNTIFS('Usage Log'!$B$5:$B$304,A89,'Usage Log'!$A$5:$A$304,"&gt;="&amp;TODAY()-90))</x:f>
      </x:c>
      <x:c r="O89" s="70" t="str">
        <x:f>IF(A89="","",IF(C89="Resting","Resting",IF(C89="Archived","Archived",IF(H89="Learning","Teaching Attention",IF(L89="","Never Logged",IF(M89&lt;=21,"Recently Used",IF(M89&gt;=90,"Consider Returning","Available")))))))</x:f>
      </x:c>
      <x:c r="P89" s="41"/>
    </x:row>
    <x:row r="90" ht="38" customHeight="1">
      <x:c r="A90" s="41"/>
      <x:c r="B90" s="41"/>
      <x:c r="C90" s="41"/>
      <x:c r="D90" s="64"/>
      <x:c r="E90" s="41"/>
      <x:c r="F90" s="41"/>
      <x:c r="G90" s="41"/>
      <x:c r="H90" s="41"/>
      <x:c r="I90" s="41"/>
      <x:c r="J90" s="41"/>
      <x:c r="K90" s="43"/>
      <x:c r="L90" s="68" t="str">
        <x:f>IF(A90="","",IF(COUNTIF('Usage Log'!$B$5:$B$304,A90)=0,"",MAXIFS('Usage Log'!$A$5:$A$304,'Usage Log'!$B$5:$B$304,A90)))</x:f>
      </x:c>
      <x:c r="M90" s="69" t="str">
        <x:f>IF(L90="","",TODAY()-L90)</x:f>
      </x:c>
      <x:c r="N90" s="69" t="str">
        <x:f>IF(A90="","",COUNTIFS('Usage Log'!$B$5:$B$304,A90,'Usage Log'!$A$5:$A$304,"&gt;="&amp;TODAY()-90))</x:f>
      </x:c>
      <x:c r="O90" s="70" t="str">
        <x:f>IF(A90="","",IF(C90="Resting","Resting",IF(C90="Archived","Archived",IF(H90="Learning","Teaching Attention",IF(L90="","Never Logged",IF(M90&lt;=21,"Recently Used",IF(M90&gt;=90,"Consider Returning","Available")))))))</x:f>
      </x:c>
      <x:c r="P90" s="41"/>
    </x:row>
    <x:row r="91" ht="38" customHeight="1">
      <x:c r="A91" s="41"/>
      <x:c r="B91" s="41"/>
      <x:c r="C91" s="41"/>
      <x:c r="D91" s="64"/>
      <x:c r="E91" s="41"/>
      <x:c r="F91" s="41"/>
      <x:c r="G91" s="41"/>
      <x:c r="H91" s="41"/>
      <x:c r="I91" s="41"/>
      <x:c r="J91" s="41"/>
      <x:c r="K91" s="43"/>
      <x:c r="L91" s="68" t="str">
        <x:f>IF(A91="","",IF(COUNTIF('Usage Log'!$B$5:$B$304,A91)=0,"",MAXIFS('Usage Log'!$A$5:$A$304,'Usage Log'!$B$5:$B$304,A91)))</x:f>
      </x:c>
      <x:c r="M91" s="69" t="str">
        <x:f>IF(L91="","",TODAY()-L91)</x:f>
      </x:c>
      <x:c r="N91" s="69" t="str">
        <x:f>IF(A91="","",COUNTIFS('Usage Log'!$B$5:$B$304,A91,'Usage Log'!$A$5:$A$304,"&gt;="&amp;TODAY()-90))</x:f>
      </x:c>
      <x:c r="O91" s="70" t="str">
        <x:f>IF(A91="","",IF(C91="Resting","Resting",IF(C91="Archived","Archived",IF(H91="Learning","Teaching Attention",IF(L91="","Never Logged",IF(M91&lt;=21,"Recently Used",IF(M91&gt;=90,"Consider Returning","Available")))))))</x:f>
      </x:c>
      <x:c r="P91" s="41"/>
    </x:row>
    <x:row r="92" ht="38" customHeight="1">
      <x:c r="A92" s="41"/>
      <x:c r="B92" s="41"/>
      <x:c r="C92" s="41"/>
      <x:c r="D92" s="64"/>
      <x:c r="E92" s="41"/>
      <x:c r="F92" s="41"/>
      <x:c r="G92" s="41"/>
      <x:c r="H92" s="41"/>
      <x:c r="I92" s="41"/>
      <x:c r="J92" s="41"/>
      <x:c r="K92" s="43"/>
      <x:c r="L92" s="68" t="str">
        <x:f>IF(A92="","",IF(COUNTIF('Usage Log'!$B$5:$B$304,A92)=0,"",MAXIFS('Usage Log'!$A$5:$A$304,'Usage Log'!$B$5:$B$304,A92)))</x:f>
      </x:c>
      <x:c r="M92" s="69" t="str">
        <x:f>IF(L92="","",TODAY()-L92)</x:f>
      </x:c>
      <x:c r="N92" s="69" t="str">
        <x:f>IF(A92="","",COUNTIFS('Usage Log'!$B$5:$B$304,A92,'Usage Log'!$A$5:$A$304,"&gt;="&amp;TODAY()-90))</x:f>
      </x:c>
      <x:c r="O92" s="70" t="str">
        <x:f>IF(A92="","",IF(C92="Resting","Resting",IF(C92="Archived","Archived",IF(H92="Learning","Teaching Attention",IF(L92="","Never Logged",IF(M92&lt;=21,"Recently Used",IF(M92&gt;=90,"Consider Returning","Available")))))))</x:f>
      </x:c>
      <x:c r="P92" s="41"/>
    </x:row>
    <x:row r="93" ht="38" customHeight="1">
      <x:c r="A93" s="41"/>
      <x:c r="B93" s="41"/>
      <x:c r="C93" s="41"/>
      <x:c r="D93" s="64"/>
      <x:c r="E93" s="41"/>
      <x:c r="F93" s="41"/>
      <x:c r="G93" s="41"/>
      <x:c r="H93" s="41"/>
      <x:c r="I93" s="41"/>
      <x:c r="J93" s="41"/>
      <x:c r="K93" s="43"/>
      <x:c r="L93" s="68" t="str">
        <x:f>IF(A93="","",IF(COUNTIF('Usage Log'!$B$5:$B$304,A93)=0,"",MAXIFS('Usage Log'!$A$5:$A$304,'Usage Log'!$B$5:$B$304,A93)))</x:f>
      </x:c>
      <x:c r="M93" s="69" t="str">
        <x:f>IF(L93="","",TODAY()-L93)</x:f>
      </x:c>
      <x:c r="N93" s="69" t="str">
        <x:f>IF(A93="","",COUNTIFS('Usage Log'!$B$5:$B$304,A93,'Usage Log'!$A$5:$A$304,"&gt;="&amp;TODAY()-90))</x:f>
      </x:c>
      <x:c r="O93" s="70" t="str">
        <x:f>IF(A93="","",IF(C93="Resting","Resting",IF(C93="Archived","Archived",IF(H93="Learning","Teaching Attention",IF(L93="","Never Logged",IF(M93&lt;=21,"Recently Used",IF(M93&gt;=90,"Consider Returning","Available")))))))</x:f>
      </x:c>
      <x:c r="P93" s="41"/>
    </x:row>
    <x:row r="94" ht="38" customHeight="1">
      <x:c r="A94" s="41"/>
      <x:c r="B94" s="41"/>
      <x:c r="C94" s="41"/>
      <x:c r="D94" s="64"/>
      <x:c r="E94" s="41"/>
      <x:c r="F94" s="41"/>
      <x:c r="G94" s="41"/>
      <x:c r="H94" s="41"/>
      <x:c r="I94" s="41"/>
      <x:c r="J94" s="41"/>
      <x:c r="K94" s="43"/>
      <x:c r="L94" s="68" t="str">
        <x:f>IF(A94="","",IF(COUNTIF('Usage Log'!$B$5:$B$304,A94)=0,"",MAXIFS('Usage Log'!$A$5:$A$304,'Usage Log'!$B$5:$B$304,A94)))</x:f>
      </x:c>
      <x:c r="M94" s="69" t="str">
        <x:f>IF(L94="","",TODAY()-L94)</x:f>
      </x:c>
      <x:c r="N94" s="69" t="str">
        <x:f>IF(A94="","",COUNTIFS('Usage Log'!$B$5:$B$304,A94,'Usage Log'!$A$5:$A$304,"&gt;="&amp;TODAY()-90))</x:f>
      </x:c>
      <x:c r="O94" s="70" t="str">
        <x:f>IF(A94="","",IF(C94="Resting","Resting",IF(C94="Archived","Archived",IF(H94="Learning","Teaching Attention",IF(L94="","Never Logged",IF(M94&lt;=21,"Recently Used",IF(M94&gt;=90,"Consider Returning","Available")))))))</x:f>
      </x:c>
      <x:c r="P94" s="41"/>
    </x:row>
    <x:row r="95" ht="38" customHeight="1">
      <x:c r="A95" s="41"/>
      <x:c r="B95" s="41"/>
      <x:c r="C95" s="41"/>
      <x:c r="D95" s="64"/>
      <x:c r="E95" s="41"/>
      <x:c r="F95" s="41"/>
      <x:c r="G95" s="41"/>
      <x:c r="H95" s="41"/>
      <x:c r="I95" s="41"/>
      <x:c r="J95" s="41"/>
      <x:c r="K95" s="43"/>
      <x:c r="L95" s="68" t="str">
        <x:f>IF(A95="","",IF(COUNTIF('Usage Log'!$B$5:$B$304,A95)=0,"",MAXIFS('Usage Log'!$A$5:$A$304,'Usage Log'!$B$5:$B$304,A95)))</x:f>
      </x:c>
      <x:c r="M95" s="69" t="str">
        <x:f>IF(L95="","",TODAY()-L95)</x:f>
      </x:c>
      <x:c r="N95" s="69" t="str">
        <x:f>IF(A95="","",COUNTIFS('Usage Log'!$B$5:$B$304,A95,'Usage Log'!$A$5:$A$304,"&gt;="&amp;TODAY()-90))</x:f>
      </x:c>
      <x:c r="O95" s="70" t="str">
        <x:f>IF(A95="","",IF(C95="Resting","Resting",IF(C95="Archived","Archived",IF(H95="Learning","Teaching Attention",IF(L95="","Never Logged",IF(M95&lt;=21,"Recently Used",IF(M95&gt;=90,"Consider Returning","Available")))))))</x:f>
      </x:c>
      <x:c r="P95" s="41"/>
    </x:row>
    <x:row r="96" ht="38" customHeight="1">
      <x:c r="A96" s="41"/>
      <x:c r="B96" s="41"/>
      <x:c r="C96" s="41"/>
      <x:c r="D96" s="64"/>
      <x:c r="E96" s="41"/>
      <x:c r="F96" s="41"/>
      <x:c r="G96" s="41"/>
      <x:c r="H96" s="41"/>
      <x:c r="I96" s="41"/>
      <x:c r="J96" s="41"/>
      <x:c r="K96" s="43"/>
      <x:c r="L96" s="68" t="str">
        <x:f>IF(A96="","",IF(COUNTIF('Usage Log'!$B$5:$B$304,A96)=0,"",MAXIFS('Usage Log'!$A$5:$A$304,'Usage Log'!$B$5:$B$304,A96)))</x:f>
      </x:c>
      <x:c r="M96" s="69" t="str">
        <x:f>IF(L96="","",TODAY()-L96)</x:f>
      </x:c>
      <x:c r="N96" s="69" t="str">
        <x:f>IF(A96="","",COUNTIFS('Usage Log'!$B$5:$B$304,A96,'Usage Log'!$A$5:$A$304,"&gt;="&amp;TODAY()-90))</x:f>
      </x:c>
      <x:c r="O96" s="70" t="str">
        <x:f>IF(A96="","",IF(C96="Resting","Resting",IF(C96="Archived","Archived",IF(H96="Learning","Teaching Attention",IF(L96="","Never Logged",IF(M96&lt;=21,"Recently Used",IF(M96&gt;=90,"Consider Returning","Available")))))))</x:f>
      </x:c>
      <x:c r="P96" s="41"/>
    </x:row>
    <x:row r="97" ht="38" customHeight="1">
      <x:c r="A97" s="41"/>
      <x:c r="B97" s="41"/>
      <x:c r="C97" s="41"/>
      <x:c r="D97" s="64"/>
      <x:c r="E97" s="41"/>
      <x:c r="F97" s="41"/>
      <x:c r="G97" s="41"/>
      <x:c r="H97" s="41"/>
      <x:c r="I97" s="41"/>
      <x:c r="J97" s="41"/>
      <x:c r="K97" s="43"/>
      <x:c r="L97" s="68" t="str">
        <x:f>IF(A97="","",IF(COUNTIF('Usage Log'!$B$5:$B$304,A97)=0,"",MAXIFS('Usage Log'!$A$5:$A$304,'Usage Log'!$B$5:$B$304,A97)))</x:f>
      </x:c>
      <x:c r="M97" s="69" t="str">
        <x:f>IF(L97="","",TODAY()-L97)</x:f>
      </x:c>
      <x:c r="N97" s="69" t="str">
        <x:f>IF(A97="","",COUNTIFS('Usage Log'!$B$5:$B$304,A97,'Usage Log'!$A$5:$A$304,"&gt;="&amp;TODAY()-90))</x:f>
      </x:c>
      <x:c r="O97" s="70" t="str">
        <x:f>IF(A97="","",IF(C97="Resting","Resting",IF(C97="Archived","Archived",IF(H97="Learning","Teaching Attention",IF(L97="","Never Logged",IF(M97&lt;=21,"Recently Used",IF(M97&gt;=90,"Consider Returning","Available")))))))</x:f>
      </x:c>
      <x:c r="P97" s="41"/>
    </x:row>
    <x:row r="98" ht="38" customHeight="1">
      <x:c r="A98" s="41"/>
      <x:c r="B98" s="41"/>
      <x:c r="C98" s="41"/>
      <x:c r="D98" s="64"/>
      <x:c r="E98" s="41"/>
      <x:c r="F98" s="41"/>
      <x:c r="G98" s="41"/>
      <x:c r="H98" s="41"/>
      <x:c r="I98" s="41"/>
      <x:c r="J98" s="41"/>
      <x:c r="K98" s="43"/>
      <x:c r="L98" s="68" t="str">
        <x:f>IF(A98="","",IF(COUNTIF('Usage Log'!$B$5:$B$304,A98)=0,"",MAXIFS('Usage Log'!$A$5:$A$304,'Usage Log'!$B$5:$B$304,A98)))</x:f>
      </x:c>
      <x:c r="M98" s="69" t="str">
        <x:f>IF(L98="","",TODAY()-L98)</x:f>
      </x:c>
      <x:c r="N98" s="69" t="str">
        <x:f>IF(A98="","",COUNTIFS('Usage Log'!$B$5:$B$304,A98,'Usage Log'!$A$5:$A$304,"&gt;="&amp;TODAY()-90))</x:f>
      </x:c>
      <x:c r="O98" s="70" t="str">
        <x:f>IF(A98="","",IF(C98="Resting","Resting",IF(C98="Archived","Archived",IF(H98="Learning","Teaching Attention",IF(L98="","Never Logged",IF(M98&lt;=21,"Recently Used",IF(M98&gt;=90,"Consider Returning","Available")))))))</x:f>
      </x:c>
      <x:c r="P98" s="41"/>
    </x:row>
    <x:row r="99" ht="38" customHeight="1">
      <x:c r="A99" s="41"/>
      <x:c r="B99" s="41"/>
      <x:c r="C99" s="41"/>
      <x:c r="D99" s="64"/>
      <x:c r="E99" s="41"/>
      <x:c r="F99" s="41"/>
      <x:c r="G99" s="41"/>
      <x:c r="H99" s="41"/>
      <x:c r="I99" s="41"/>
      <x:c r="J99" s="41"/>
      <x:c r="K99" s="43"/>
      <x:c r="L99" s="68" t="str">
        <x:f>IF(A99="","",IF(COUNTIF('Usage Log'!$B$5:$B$304,A99)=0,"",MAXIFS('Usage Log'!$A$5:$A$304,'Usage Log'!$B$5:$B$304,A99)))</x:f>
      </x:c>
      <x:c r="M99" s="69" t="str">
        <x:f>IF(L99="","",TODAY()-L99)</x:f>
      </x:c>
      <x:c r="N99" s="69" t="str">
        <x:f>IF(A99="","",COUNTIFS('Usage Log'!$B$5:$B$304,A99,'Usage Log'!$A$5:$A$304,"&gt;="&amp;TODAY()-90))</x:f>
      </x:c>
      <x:c r="O99" s="70" t="str">
        <x:f>IF(A99="","",IF(C99="Resting","Resting",IF(C99="Archived","Archived",IF(H99="Learning","Teaching Attention",IF(L99="","Never Logged",IF(M99&lt;=21,"Recently Used",IF(M99&gt;=90,"Consider Returning","Available")))))))</x:f>
      </x:c>
      <x:c r="P99" s="41"/>
    </x:row>
    <x:row r="100" ht="38" customHeight="1">
      <x:c r="A100" s="41"/>
      <x:c r="B100" s="41"/>
      <x:c r="C100" s="41"/>
      <x:c r="D100" s="64"/>
      <x:c r="E100" s="41"/>
      <x:c r="F100" s="41"/>
      <x:c r="G100" s="41"/>
      <x:c r="H100" s="41"/>
      <x:c r="I100" s="41"/>
      <x:c r="J100" s="41"/>
      <x:c r="K100" s="43"/>
      <x:c r="L100" s="68" t="str">
        <x:f>IF(A100="","",IF(COUNTIF('Usage Log'!$B$5:$B$304,A100)=0,"",MAXIFS('Usage Log'!$A$5:$A$304,'Usage Log'!$B$5:$B$304,A100)))</x:f>
      </x:c>
      <x:c r="M100" s="69" t="str">
        <x:f>IF(L100="","",TODAY()-L100)</x:f>
      </x:c>
      <x:c r="N100" s="69" t="str">
        <x:f>IF(A100="","",COUNTIFS('Usage Log'!$B$5:$B$304,A100,'Usage Log'!$A$5:$A$304,"&gt;="&amp;TODAY()-90))</x:f>
      </x:c>
      <x:c r="O100" s="70" t="str">
        <x:f>IF(A100="","",IF(C100="Resting","Resting",IF(C100="Archived","Archived",IF(H100="Learning","Teaching Attention",IF(L100="","Never Logged",IF(M100&lt;=21,"Recently Used",IF(M100&gt;=90,"Consider Returning","Available")))))))</x:f>
      </x:c>
      <x:c r="P100" s="41"/>
    </x:row>
    <x:row r="101" ht="38" customHeight="1">
      <x:c r="A101" s="41"/>
      <x:c r="B101" s="41"/>
      <x:c r="C101" s="41"/>
      <x:c r="D101" s="64"/>
      <x:c r="E101" s="41"/>
      <x:c r="F101" s="41"/>
      <x:c r="G101" s="41"/>
      <x:c r="H101" s="41"/>
      <x:c r="I101" s="41"/>
      <x:c r="J101" s="41"/>
      <x:c r="K101" s="43"/>
      <x:c r="L101" s="68" t="str">
        <x:f>IF(A101="","",IF(COUNTIF('Usage Log'!$B$5:$B$304,A101)=0,"",MAXIFS('Usage Log'!$A$5:$A$304,'Usage Log'!$B$5:$B$304,A101)))</x:f>
      </x:c>
      <x:c r="M101" s="69" t="str">
        <x:f>IF(L101="","",TODAY()-L101)</x:f>
      </x:c>
      <x:c r="N101" s="69" t="str">
        <x:f>IF(A101="","",COUNTIFS('Usage Log'!$B$5:$B$304,A101,'Usage Log'!$A$5:$A$304,"&gt;="&amp;TODAY()-90))</x:f>
      </x:c>
      <x:c r="O101" s="70" t="str">
        <x:f>IF(A101="","",IF(C101="Resting","Resting",IF(C101="Archived","Archived",IF(H101="Learning","Teaching Attention",IF(L101="","Never Logged",IF(M101&lt;=21,"Recently Used",IF(M101&gt;=90,"Consider Returning","Available")))))))</x:f>
      </x:c>
      <x:c r="P101" s="41"/>
    </x:row>
    <x:row r="102" ht="38" customHeight="1">
      <x:c r="A102" s="41"/>
      <x:c r="B102" s="41"/>
      <x:c r="C102" s="41"/>
      <x:c r="D102" s="64"/>
      <x:c r="E102" s="41"/>
      <x:c r="F102" s="41"/>
      <x:c r="G102" s="41"/>
      <x:c r="H102" s="41"/>
      <x:c r="I102" s="41"/>
      <x:c r="J102" s="41"/>
      <x:c r="K102" s="43"/>
      <x:c r="L102" s="68" t="str">
        <x:f>IF(A102="","",IF(COUNTIF('Usage Log'!$B$5:$B$304,A102)=0,"",MAXIFS('Usage Log'!$A$5:$A$304,'Usage Log'!$B$5:$B$304,A102)))</x:f>
      </x:c>
      <x:c r="M102" s="69" t="str">
        <x:f>IF(L102="","",TODAY()-L102)</x:f>
      </x:c>
      <x:c r="N102" s="69" t="str">
        <x:f>IF(A102="","",COUNTIFS('Usage Log'!$B$5:$B$304,A102,'Usage Log'!$A$5:$A$304,"&gt;="&amp;TODAY()-90))</x:f>
      </x:c>
      <x:c r="O102" s="70" t="str">
        <x:f>IF(A102="","",IF(C102="Resting","Resting",IF(C102="Archived","Archived",IF(H102="Learning","Teaching Attention",IF(L102="","Never Logged",IF(M102&lt;=21,"Recently Used",IF(M102&gt;=90,"Consider Returning","Available")))))))</x:f>
      </x:c>
      <x:c r="P102" s="41"/>
    </x:row>
    <x:row r="103" ht="38" customHeight="1">
      <x:c r="A103" s="41"/>
      <x:c r="B103" s="41"/>
      <x:c r="C103" s="41"/>
      <x:c r="D103" s="64"/>
      <x:c r="E103" s="41"/>
      <x:c r="F103" s="41"/>
      <x:c r="G103" s="41"/>
      <x:c r="H103" s="41"/>
      <x:c r="I103" s="41"/>
      <x:c r="J103" s="41"/>
      <x:c r="K103" s="43"/>
      <x:c r="L103" s="68" t="str">
        <x:f>IF(A103="","",IF(COUNTIF('Usage Log'!$B$5:$B$304,A103)=0,"",MAXIFS('Usage Log'!$A$5:$A$304,'Usage Log'!$B$5:$B$304,A103)))</x:f>
      </x:c>
      <x:c r="M103" s="69" t="str">
        <x:f>IF(L103="","",TODAY()-L103)</x:f>
      </x:c>
      <x:c r="N103" s="69" t="str">
        <x:f>IF(A103="","",COUNTIFS('Usage Log'!$B$5:$B$304,A103,'Usage Log'!$A$5:$A$304,"&gt;="&amp;TODAY()-90))</x:f>
      </x:c>
      <x:c r="O103" s="70" t="str">
        <x:f>IF(A103="","",IF(C103="Resting","Resting",IF(C103="Archived","Archived",IF(H103="Learning","Teaching Attention",IF(L103="","Never Logged",IF(M103&lt;=21,"Recently Used",IF(M103&gt;=90,"Consider Returning","Available")))))))</x:f>
      </x:c>
      <x:c r="P103" s="41"/>
    </x:row>
    <x:row r="104" ht="38" customHeight="1">
      <x:c r="A104" s="42"/>
      <x:c r="B104" s="42"/>
      <x:c r="C104" s="42"/>
      <x:c r="D104" s="66"/>
      <x:c r="E104" s="42"/>
      <x:c r="F104" s="42"/>
      <x:c r="G104" s="42"/>
      <x:c r="H104" s="42"/>
      <x:c r="I104" s="42"/>
      <x:c r="J104" s="42"/>
      <x:c r="K104" s="44"/>
      <x:c r="L104" s="71" t="str">
        <x:f>IF(A104="","",IF(COUNTIF('Usage Log'!$B$5:$B$304,A104)=0,"",MAXIFS('Usage Log'!$A$5:$A$304,'Usage Log'!$B$5:$B$304,A104)))</x:f>
      </x:c>
      <x:c r="M104" s="72" t="str">
        <x:f>IF(L104="","",TODAY()-L104)</x:f>
      </x:c>
      <x:c r="N104" s="72" t="str">
        <x:f>IF(A104="","",COUNTIFS('Usage Log'!$B$5:$B$304,A104,'Usage Log'!$A$5:$A$304,"&gt;="&amp;TODAY()-90))</x:f>
      </x:c>
      <x:c r="O104" s="73" t="str">
        <x:f>IF(A104="","",IF(C104="Resting","Resting",IF(C104="Archived","Archived",IF(H104="Learning","Teaching Attention",IF(L104="","Never Logged",IF(M104&lt;=21,"Recently Used",IF(M104&gt;=90,"Consider Returning","Available")))))))</x:f>
      </x:c>
      <x:c r="P104" s="42"/>
    </x:row>
  </x:sheetData>
  <x:mergeCells>
    <x:mergeCell ref="A1:P1"/>
    <x:mergeCell ref="A2:P2"/>
  </x:mergeCells>
  <x:conditionalFormatting sqref="O5:O104">
    <x:cfRule type="containsText" dxfId="0" priority="1" operator="containsText" text="Available"/>
    <x:cfRule type="containsText" dxfId="1" priority="2" operator="containsText" text="Consider Returning"/>
    <x:cfRule type="containsText" dxfId="2" priority="3" operator="containsText" text="Recently Used"/>
    <x:cfRule type="containsText" dxfId="3" priority="4" operator="containsText" text="Teaching Attention"/>
    <x:cfRule type="containsText" dxfId="4" priority="5" operator="containsText" text="Archived"/>
  </x:conditionalFormatting>
  <x:dataValidations count="5">
    <x:dataValidation type="list" sqref="C5:C104">
      <x:formula1>"Strong Candidate,Candidate with Planning,Resting,Archived"</x:formula1>
    </x:dataValidation>
    <x:dataValidation type="decimal" operator="between" sqref="D5:D104">
      <x:formula1>0</x:formula1>
      <x:formula2>5</x:formula2>
    </x:dataValidation>
    <x:dataValidation type="list" sqref="E5:F104">
      <x:formula1>"Call to Worship,Adoration / Praise,Confession / Lament,Assurance,Petition / Intercession,Illumination,Response,Communion,Baptism,Offering,Sending / Benediction,Other"</x:formula1>
    </x:dataValidation>
    <x:dataValidation type="list" sqref="H5:H104">
      <x:formula1>"Core,Familiar,Learning,Seasonal,Resting"</x:formula1>
    </x:dataValidation>
    <x:dataValidation type="whole" operator="between" sqref="J5:J104">
      <x:formula1>1</x:formula1>
      <x:formula2>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e89282dd04a04215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8" hidden="0" customWidth="1"/>
    <x:col min="3" max="3" width="18" hidden="0" customWidth="1"/>
    <x:col min="4" max="4" width="22" hidden="0" customWidth="1"/>
    <x:col min="5" max="5" width="11" hidden="0" customWidth="1"/>
    <x:col min="6" max="6" width="18" hidden="0" customWidth="1"/>
    <x:col min="7" max="7" width="28" hidden="0" customWidth="1"/>
    <x:col min="8" max="8" width="36" hidden="0" customWidth="1"/>
  </x:cols>
  <x:sheetData>
    <x:row r="1" ht="32" customHeight="1">
      <x:c r="A1" s="3" t="str">
        <x:v>Usage Log</x:v>
      </x:c>
    </x:row>
    <x:row r="2" ht="28" customHeight="1">
      <x:c r="A2" s="7" t="str">
        <x:v>Record what was actually sung; repertoire rotation metrics calculate from this history.</x:v>
      </x:c>
    </x:row>
    <x:row r="4" ht="40" customHeight="1">
      <x:c r="A4" s="11" t="str">
        <x:v>Service Date</x:v>
      </x:c>
      <x:c r="B4" s="11" t="str">
        <x:v>Song Title</x:v>
      </x:c>
      <x:c r="C4" s="11" t="str">
        <x:v>Service Position</x:v>
      </x:c>
      <x:c r="D4" s="11" t="str">
        <x:v>Function Used</x:v>
      </x:c>
      <x:c r="E4" s="11" t="str">
        <x:v>Key Used</x:v>
      </x:c>
      <x:c r="F4" s="11" t="str">
        <x:v>Leader</x:v>
      </x:c>
      <x:c r="G4" s="11" t="str">
        <x:v>Team / Instrumentation</x:v>
      </x:c>
      <x:c r="H4" s="11" t="str">
        <x:v>Service Notes</x:v>
      </x:c>
    </x:row>
    <x:row r="5" ht="32" customHeight="1">
      <x:c r="A5" s="43" t="n">
        <x:v>46229</x:v>
      </x:c>
      <x:c r="B5" s="41" t="str">
        <x:v>Example Song A — replace me</x:v>
      </x:c>
      <x:c r="C5" s="41" t="str">
        <x:v>Opening Song</x:v>
      </x:c>
      <x:c r="D5" s="41" t="str">
        <x:v>Adoration / Praise</x:v>
      </x:c>
      <x:c r="E5" s="41" t="str">
        <x:v>D</x:v>
      </x:c>
      <x:c r="F5" s="41" t="str"/>
      <x:c r="G5" s="41" t="str">
        <x:v>Acoustic guitar, vocal</x:v>
      </x:c>
      <x:c r="H5" s="41" t="str">
        <x:v>Example usage entry—replace or delete.</x:v>
      </x:c>
    </x:row>
    <x:row r="6" ht="32" customHeight="1">
      <x:c r="A6" s="43"/>
      <x:c r="B6" s="41"/>
      <x:c r="C6" s="41"/>
      <x:c r="D6" s="41"/>
      <x:c r="E6" s="41"/>
      <x:c r="F6" s="41"/>
      <x:c r="G6" s="41"/>
      <x:c r="H6" s="41"/>
    </x:row>
    <x:row r="7" ht="32" customHeight="1">
      <x:c r="A7" s="43"/>
      <x:c r="B7" s="41"/>
      <x:c r="C7" s="41"/>
      <x:c r="D7" s="41"/>
      <x:c r="E7" s="41"/>
      <x:c r="F7" s="41"/>
      <x:c r="G7" s="41"/>
      <x:c r="H7" s="41"/>
    </x:row>
    <x:row r="8" ht="32" customHeight="1">
      <x:c r="A8" s="43"/>
      <x:c r="B8" s="41"/>
      <x:c r="C8" s="41"/>
      <x:c r="D8" s="41"/>
      <x:c r="E8" s="41"/>
      <x:c r="F8" s="41"/>
      <x:c r="G8" s="41"/>
      <x:c r="H8" s="41"/>
    </x:row>
    <x:row r="9" ht="32" customHeight="1">
      <x:c r="A9" s="43"/>
      <x:c r="B9" s="41"/>
      <x:c r="C9" s="41"/>
      <x:c r="D9" s="41"/>
      <x:c r="E9" s="41"/>
      <x:c r="F9" s="41"/>
      <x:c r="G9" s="41"/>
      <x:c r="H9" s="41"/>
    </x:row>
    <x:row r="10" ht="32" customHeight="1">
      <x:c r="A10" s="43"/>
      <x:c r="B10" s="41"/>
      <x:c r="C10" s="41"/>
      <x:c r="D10" s="41"/>
      <x:c r="E10" s="41"/>
      <x:c r="F10" s="41"/>
      <x:c r="G10" s="41"/>
      <x:c r="H10" s="41"/>
    </x:row>
    <x:row r="11" ht="32" customHeight="1">
      <x:c r="A11" s="43"/>
      <x:c r="B11" s="41"/>
      <x:c r="C11" s="41"/>
      <x:c r="D11" s="41"/>
      <x:c r="E11" s="41"/>
      <x:c r="F11" s="41"/>
      <x:c r="G11" s="41"/>
      <x:c r="H11" s="41"/>
    </x:row>
    <x:row r="12" ht="32" customHeight="1">
      <x:c r="A12" s="43"/>
      <x:c r="B12" s="41"/>
      <x:c r="C12" s="41"/>
      <x:c r="D12" s="41"/>
      <x:c r="E12" s="41"/>
      <x:c r="F12" s="41"/>
      <x:c r="G12" s="41"/>
      <x:c r="H12" s="41"/>
    </x:row>
    <x:row r="13" ht="32" customHeight="1">
      <x:c r="A13" s="43"/>
      <x:c r="B13" s="41"/>
      <x:c r="C13" s="41"/>
      <x:c r="D13" s="41"/>
      <x:c r="E13" s="41"/>
      <x:c r="F13" s="41"/>
      <x:c r="G13" s="41"/>
      <x:c r="H13" s="41"/>
    </x:row>
    <x:row r="14" ht="32" customHeight="1">
      <x:c r="A14" s="43"/>
      <x:c r="B14" s="41"/>
      <x:c r="C14" s="41"/>
      <x:c r="D14" s="41"/>
      <x:c r="E14" s="41"/>
      <x:c r="F14" s="41"/>
      <x:c r="G14" s="41"/>
      <x:c r="H14" s="41"/>
    </x:row>
    <x:row r="15" ht="32" customHeight="1">
      <x:c r="A15" s="43"/>
      <x:c r="B15" s="41"/>
      <x:c r="C15" s="41"/>
      <x:c r="D15" s="41"/>
      <x:c r="E15" s="41"/>
      <x:c r="F15" s="41"/>
      <x:c r="G15" s="41"/>
      <x:c r="H15" s="41"/>
    </x:row>
    <x:row r="16" ht="32" customHeight="1">
      <x:c r="A16" s="43"/>
      <x:c r="B16" s="41"/>
      <x:c r="C16" s="41"/>
      <x:c r="D16" s="41"/>
      <x:c r="E16" s="41"/>
      <x:c r="F16" s="41"/>
      <x:c r="G16" s="41"/>
      <x:c r="H16" s="41"/>
    </x:row>
    <x:row r="17" ht="32" customHeight="1">
      <x:c r="A17" s="43"/>
      <x:c r="B17" s="41"/>
      <x:c r="C17" s="41"/>
      <x:c r="D17" s="41"/>
      <x:c r="E17" s="41"/>
      <x:c r="F17" s="41"/>
      <x:c r="G17" s="41"/>
      <x:c r="H17" s="41"/>
    </x:row>
    <x:row r="18" ht="32" customHeight="1">
      <x:c r="A18" s="43"/>
      <x:c r="B18" s="41"/>
      <x:c r="C18" s="41"/>
      <x:c r="D18" s="41"/>
      <x:c r="E18" s="41"/>
      <x:c r="F18" s="41"/>
      <x:c r="G18" s="41"/>
      <x:c r="H18" s="41"/>
    </x:row>
    <x:row r="19" ht="32" customHeight="1">
      <x:c r="A19" s="43"/>
      <x:c r="B19" s="41"/>
      <x:c r="C19" s="41"/>
      <x:c r="D19" s="41"/>
      <x:c r="E19" s="41"/>
      <x:c r="F19" s="41"/>
      <x:c r="G19" s="41"/>
      <x:c r="H19" s="41"/>
    </x:row>
    <x:row r="20" ht="32" customHeight="1">
      <x:c r="A20" s="43"/>
      <x:c r="B20" s="41"/>
      <x:c r="C20" s="41"/>
      <x:c r="D20" s="41"/>
      <x:c r="E20" s="41"/>
      <x:c r="F20" s="41"/>
      <x:c r="G20" s="41"/>
      <x:c r="H20" s="41"/>
    </x:row>
    <x:row r="21" ht="32" customHeight="1">
      <x:c r="A21" s="43"/>
      <x:c r="B21" s="41"/>
      <x:c r="C21" s="41"/>
      <x:c r="D21" s="41"/>
      <x:c r="E21" s="41"/>
      <x:c r="F21" s="41"/>
      <x:c r="G21" s="41"/>
      <x:c r="H21" s="41"/>
    </x:row>
    <x:row r="22" ht="32" customHeight="1">
      <x:c r="A22" s="43"/>
      <x:c r="B22" s="41"/>
      <x:c r="C22" s="41"/>
      <x:c r="D22" s="41"/>
      <x:c r="E22" s="41"/>
      <x:c r="F22" s="41"/>
      <x:c r="G22" s="41"/>
      <x:c r="H22" s="41"/>
    </x:row>
    <x:row r="23" ht="32" customHeight="1">
      <x:c r="A23" s="43"/>
      <x:c r="B23" s="41"/>
      <x:c r="C23" s="41"/>
      <x:c r="D23" s="41"/>
      <x:c r="E23" s="41"/>
      <x:c r="F23" s="41"/>
      <x:c r="G23" s="41"/>
      <x:c r="H23" s="41"/>
    </x:row>
    <x:row r="24" ht="32" customHeight="1">
      <x:c r="A24" s="43"/>
      <x:c r="B24" s="41"/>
      <x:c r="C24" s="41"/>
      <x:c r="D24" s="41"/>
      <x:c r="E24" s="41"/>
      <x:c r="F24" s="41"/>
      <x:c r="G24" s="41"/>
      <x:c r="H24" s="41"/>
    </x:row>
    <x:row r="25" ht="32" customHeight="1">
      <x:c r="A25" s="43"/>
      <x:c r="B25" s="41"/>
      <x:c r="C25" s="41"/>
      <x:c r="D25" s="41"/>
      <x:c r="E25" s="41"/>
      <x:c r="F25" s="41"/>
      <x:c r="G25" s="41"/>
      <x:c r="H25" s="41"/>
    </x:row>
    <x:row r="26" ht="32" customHeight="1">
      <x:c r="A26" s="43"/>
      <x:c r="B26" s="41"/>
      <x:c r="C26" s="41"/>
      <x:c r="D26" s="41"/>
      <x:c r="E26" s="41"/>
      <x:c r="F26" s="41"/>
      <x:c r="G26" s="41"/>
      <x:c r="H26" s="41"/>
    </x:row>
    <x:row r="27" ht="32" customHeight="1">
      <x:c r="A27" s="43"/>
      <x:c r="B27" s="41"/>
      <x:c r="C27" s="41"/>
      <x:c r="D27" s="41"/>
      <x:c r="E27" s="41"/>
      <x:c r="F27" s="41"/>
      <x:c r="G27" s="41"/>
      <x:c r="H27" s="41"/>
    </x:row>
    <x:row r="28" ht="32" customHeight="1">
      <x:c r="A28" s="43"/>
      <x:c r="B28" s="41"/>
      <x:c r="C28" s="41"/>
      <x:c r="D28" s="41"/>
      <x:c r="E28" s="41"/>
      <x:c r="F28" s="41"/>
      <x:c r="G28" s="41"/>
      <x:c r="H28" s="41"/>
    </x:row>
    <x:row r="29" ht="32" customHeight="1">
      <x:c r="A29" s="43"/>
      <x:c r="B29" s="41"/>
      <x:c r="C29" s="41"/>
      <x:c r="D29" s="41"/>
      <x:c r="E29" s="41"/>
      <x:c r="F29" s="41"/>
      <x:c r="G29" s="41"/>
      <x:c r="H29" s="41"/>
    </x:row>
    <x:row r="30" ht="32" customHeight="1">
      <x:c r="A30" s="43"/>
      <x:c r="B30" s="41"/>
      <x:c r="C30" s="41"/>
      <x:c r="D30" s="41"/>
      <x:c r="E30" s="41"/>
      <x:c r="F30" s="41"/>
      <x:c r="G30" s="41"/>
      <x:c r="H30" s="41"/>
    </x:row>
    <x:row r="31" ht="32" customHeight="1">
      <x:c r="A31" s="43"/>
      <x:c r="B31" s="41"/>
      <x:c r="C31" s="41"/>
      <x:c r="D31" s="41"/>
      <x:c r="E31" s="41"/>
      <x:c r="F31" s="41"/>
      <x:c r="G31" s="41"/>
      <x:c r="H31" s="41"/>
    </x:row>
    <x:row r="32" ht="32" customHeight="1">
      <x:c r="A32" s="43"/>
      <x:c r="B32" s="41"/>
      <x:c r="C32" s="41"/>
      <x:c r="D32" s="41"/>
      <x:c r="E32" s="41"/>
      <x:c r="F32" s="41"/>
      <x:c r="G32" s="41"/>
      <x:c r="H32" s="41"/>
    </x:row>
    <x:row r="33" ht="32" customHeight="1">
      <x:c r="A33" s="43"/>
      <x:c r="B33" s="41"/>
      <x:c r="C33" s="41"/>
      <x:c r="D33" s="41"/>
      <x:c r="E33" s="41"/>
      <x:c r="F33" s="41"/>
      <x:c r="G33" s="41"/>
      <x:c r="H33" s="41"/>
    </x:row>
    <x:row r="34" ht="32" customHeight="1">
      <x:c r="A34" s="43"/>
      <x:c r="B34" s="41"/>
      <x:c r="C34" s="41"/>
      <x:c r="D34" s="41"/>
      <x:c r="E34" s="41"/>
      <x:c r="F34" s="41"/>
      <x:c r="G34" s="41"/>
      <x:c r="H34" s="41"/>
    </x:row>
    <x:row r="35" ht="32" customHeight="1">
      <x:c r="A35" s="43"/>
      <x:c r="B35" s="41"/>
      <x:c r="C35" s="41"/>
      <x:c r="D35" s="41"/>
      <x:c r="E35" s="41"/>
      <x:c r="F35" s="41"/>
      <x:c r="G35" s="41"/>
      <x:c r="H35" s="41"/>
    </x:row>
    <x:row r="36" ht="32" customHeight="1">
      <x:c r="A36" s="43"/>
      <x:c r="B36" s="41"/>
      <x:c r="C36" s="41"/>
      <x:c r="D36" s="41"/>
      <x:c r="E36" s="41"/>
      <x:c r="F36" s="41"/>
      <x:c r="G36" s="41"/>
      <x:c r="H36" s="41"/>
    </x:row>
    <x:row r="37" ht="32" customHeight="1">
      <x:c r="A37" s="43"/>
      <x:c r="B37" s="41"/>
      <x:c r="C37" s="41"/>
      <x:c r="D37" s="41"/>
      <x:c r="E37" s="41"/>
      <x:c r="F37" s="41"/>
      <x:c r="G37" s="41"/>
      <x:c r="H37" s="41"/>
    </x:row>
    <x:row r="38" ht="32" customHeight="1">
      <x:c r="A38" s="43"/>
      <x:c r="B38" s="41"/>
      <x:c r="C38" s="41"/>
      <x:c r="D38" s="41"/>
      <x:c r="E38" s="41"/>
      <x:c r="F38" s="41"/>
      <x:c r="G38" s="41"/>
      <x:c r="H38" s="41"/>
    </x:row>
    <x:row r="39" ht="32" customHeight="1">
      <x:c r="A39" s="43"/>
      <x:c r="B39" s="41"/>
      <x:c r="C39" s="41"/>
      <x:c r="D39" s="41"/>
      <x:c r="E39" s="41"/>
      <x:c r="F39" s="41"/>
      <x:c r="G39" s="41"/>
      <x:c r="H39" s="41"/>
    </x:row>
    <x:row r="40" ht="32" customHeight="1">
      <x:c r="A40" s="43"/>
      <x:c r="B40" s="41"/>
      <x:c r="C40" s="41"/>
      <x:c r="D40" s="41"/>
      <x:c r="E40" s="41"/>
      <x:c r="F40" s="41"/>
      <x:c r="G40" s="41"/>
      <x:c r="H40" s="41"/>
    </x:row>
    <x:row r="41" ht="32" customHeight="1">
      <x:c r="A41" s="43"/>
      <x:c r="B41" s="41"/>
      <x:c r="C41" s="41"/>
      <x:c r="D41" s="41"/>
      <x:c r="E41" s="41"/>
      <x:c r="F41" s="41"/>
      <x:c r="G41" s="41"/>
      <x:c r="H41" s="41"/>
    </x:row>
    <x:row r="42" ht="32" customHeight="1">
      <x:c r="A42" s="43"/>
      <x:c r="B42" s="41"/>
      <x:c r="C42" s="41"/>
      <x:c r="D42" s="41"/>
      <x:c r="E42" s="41"/>
      <x:c r="F42" s="41"/>
      <x:c r="G42" s="41"/>
      <x:c r="H42" s="41"/>
    </x:row>
    <x:row r="43" ht="32" customHeight="1">
      <x:c r="A43" s="43"/>
      <x:c r="B43" s="41"/>
      <x:c r="C43" s="41"/>
      <x:c r="D43" s="41"/>
      <x:c r="E43" s="41"/>
      <x:c r="F43" s="41"/>
      <x:c r="G43" s="41"/>
      <x:c r="H43" s="41"/>
    </x:row>
    <x:row r="44" ht="32" customHeight="1">
      <x:c r="A44" s="43"/>
      <x:c r="B44" s="41"/>
      <x:c r="C44" s="41"/>
      <x:c r="D44" s="41"/>
      <x:c r="E44" s="41"/>
      <x:c r="F44" s="41"/>
      <x:c r="G44" s="41"/>
      <x:c r="H44" s="41"/>
    </x:row>
    <x:row r="45" ht="32" customHeight="1">
      <x:c r="A45" s="43"/>
      <x:c r="B45" s="41"/>
      <x:c r="C45" s="41"/>
      <x:c r="D45" s="41"/>
      <x:c r="E45" s="41"/>
      <x:c r="F45" s="41"/>
      <x:c r="G45" s="41"/>
      <x:c r="H45" s="41"/>
    </x:row>
    <x:row r="46" ht="32" customHeight="1">
      <x:c r="A46" s="43"/>
      <x:c r="B46" s="41"/>
      <x:c r="C46" s="41"/>
      <x:c r="D46" s="41"/>
      <x:c r="E46" s="41"/>
      <x:c r="F46" s="41"/>
      <x:c r="G46" s="41"/>
      <x:c r="H46" s="41"/>
    </x:row>
    <x:row r="47" ht="32" customHeight="1">
      <x:c r="A47" s="43"/>
      <x:c r="B47" s="41"/>
      <x:c r="C47" s="41"/>
      <x:c r="D47" s="41"/>
      <x:c r="E47" s="41"/>
      <x:c r="F47" s="41"/>
      <x:c r="G47" s="41"/>
      <x:c r="H47" s="41"/>
    </x:row>
    <x:row r="48" ht="32" customHeight="1">
      <x:c r="A48" s="43"/>
      <x:c r="B48" s="41"/>
      <x:c r="C48" s="41"/>
      <x:c r="D48" s="41"/>
      <x:c r="E48" s="41"/>
      <x:c r="F48" s="41"/>
      <x:c r="G48" s="41"/>
      <x:c r="H48" s="41"/>
    </x:row>
    <x:row r="49" ht="32" customHeight="1">
      <x:c r="A49" s="43"/>
      <x:c r="B49" s="41"/>
      <x:c r="C49" s="41"/>
      <x:c r="D49" s="41"/>
      <x:c r="E49" s="41"/>
      <x:c r="F49" s="41"/>
      <x:c r="G49" s="41"/>
      <x:c r="H49" s="41"/>
    </x:row>
    <x:row r="50" ht="32" customHeight="1">
      <x:c r="A50" s="43"/>
      <x:c r="B50" s="41"/>
      <x:c r="C50" s="41"/>
      <x:c r="D50" s="41"/>
      <x:c r="E50" s="41"/>
      <x:c r="F50" s="41"/>
      <x:c r="G50" s="41"/>
      <x:c r="H50" s="41"/>
    </x:row>
    <x:row r="51" ht="32" customHeight="1">
      <x:c r="A51" s="43"/>
      <x:c r="B51" s="41"/>
      <x:c r="C51" s="41"/>
      <x:c r="D51" s="41"/>
      <x:c r="E51" s="41"/>
      <x:c r="F51" s="41"/>
      <x:c r="G51" s="41"/>
      <x:c r="H51" s="41"/>
    </x:row>
    <x:row r="52" ht="32" customHeight="1">
      <x:c r="A52" s="43"/>
      <x:c r="B52" s="41"/>
      <x:c r="C52" s="41"/>
      <x:c r="D52" s="41"/>
      <x:c r="E52" s="41"/>
      <x:c r="F52" s="41"/>
      <x:c r="G52" s="41"/>
      <x:c r="H52" s="41"/>
    </x:row>
    <x:row r="53" ht="32" customHeight="1">
      <x:c r="A53" s="43"/>
      <x:c r="B53" s="41"/>
      <x:c r="C53" s="41"/>
      <x:c r="D53" s="41"/>
      <x:c r="E53" s="41"/>
      <x:c r="F53" s="41"/>
      <x:c r="G53" s="41"/>
      <x:c r="H53" s="41"/>
    </x:row>
    <x:row r="54" ht="32" customHeight="1">
      <x:c r="A54" s="43"/>
      <x:c r="B54" s="41"/>
      <x:c r="C54" s="41"/>
      <x:c r="D54" s="41"/>
      <x:c r="E54" s="41"/>
      <x:c r="F54" s="41"/>
      <x:c r="G54" s="41"/>
      <x:c r="H54" s="41"/>
    </x:row>
    <x:row r="55" ht="32" customHeight="1">
      <x:c r="A55" s="43"/>
      <x:c r="B55" s="41"/>
      <x:c r="C55" s="41"/>
      <x:c r="D55" s="41"/>
      <x:c r="E55" s="41"/>
      <x:c r="F55" s="41"/>
      <x:c r="G55" s="41"/>
      <x:c r="H55" s="41"/>
    </x:row>
    <x:row r="56" ht="32" customHeight="1">
      <x:c r="A56" s="43"/>
      <x:c r="B56" s="41"/>
      <x:c r="C56" s="41"/>
      <x:c r="D56" s="41"/>
      <x:c r="E56" s="41"/>
      <x:c r="F56" s="41"/>
      <x:c r="G56" s="41"/>
      <x:c r="H56" s="41"/>
    </x:row>
    <x:row r="57" ht="32" customHeight="1">
      <x:c r="A57" s="43"/>
      <x:c r="B57" s="41"/>
      <x:c r="C57" s="41"/>
      <x:c r="D57" s="41"/>
      <x:c r="E57" s="41"/>
      <x:c r="F57" s="41"/>
      <x:c r="G57" s="41"/>
      <x:c r="H57" s="41"/>
    </x:row>
    <x:row r="58" ht="32" customHeight="1">
      <x:c r="A58" s="43"/>
      <x:c r="B58" s="41"/>
      <x:c r="C58" s="41"/>
      <x:c r="D58" s="41"/>
      <x:c r="E58" s="41"/>
      <x:c r="F58" s="41"/>
      <x:c r="G58" s="41"/>
      <x:c r="H58" s="41"/>
    </x:row>
    <x:row r="59" ht="32" customHeight="1">
      <x:c r="A59" s="43"/>
      <x:c r="B59" s="41"/>
      <x:c r="C59" s="41"/>
      <x:c r="D59" s="41"/>
      <x:c r="E59" s="41"/>
      <x:c r="F59" s="41"/>
      <x:c r="G59" s="41"/>
      <x:c r="H59" s="41"/>
    </x:row>
    <x:row r="60" ht="32" customHeight="1">
      <x:c r="A60" s="43"/>
      <x:c r="B60" s="41"/>
      <x:c r="C60" s="41"/>
      <x:c r="D60" s="41"/>
      <x:c r="E60" s="41"/>
      <x:c r="F60" s="41"/>
      <x:c r="G60" s="41"/>
      <x:c r="H60" s="41"/>
    </x:row>
    <x:row r="61" ht="32" customHeight="1">
      <x:c r="A61" s="43"/>
      <x:c r="B61" s="41"/>
      <x:c r="C61" s="41"/>
      <x:c r="D61" s="41"/>
      <x:c r="E61" s="41"/>
      <x:c r="F61" s="41"/>
      <x:c r="G61" s="41"/>
      <x:c r="H61" s="41"/>
    </x:row>
    <x:row r="62" ht="32" customHeight="1">
      <x:c r="A62" s="43"/>
      <x:c r="B62" s="41"/>
      <x:c r="C62" s="41"/>
      <x:c r="D62" s="41"/>
      <x:c r="E62" s="41"/>
      <x:c r="F62" s="41"/>
      <x:c r="G62" s="41"/>
      <x:c r="H62" s="41"/>
    </x:row>
    <x:row r="63" ht="32" customHeight="1">
      <x:c r="A63" s="43"/>
      <x:c r="B63" s="41"/>
      <x:c r="C63" s="41"/>
      <x:c r="D63" s="41"/>
      <x:c r="E63" s="41"/>
      <x:c r="F63" s="41"/>
      <x:c r="G63" s="41"/>
      <x:c r="H63" s="41"/>
    </x:row>
    <x:row r="64" ht="32" customHeight="1">
      <x:c r="A64" s="43"/>
      <x:c r="B64" s="41"/>
      <x:c r="C64" s="41"/>
      <x:c r="D64" s="41"/>
      <x:c r="E64" s="41"/>
      <x:c r="F64" s="41"/>
      <x:c r="G64" s="41"/>
      <x:c r="H64" s="41"/>
    </x:row>
    <x:row r="65" ht="32" customHeight="1">
      <x:c r="A65" s="43"/>
      <x:c r="B65" s="41"/>
      <x:c r="C65" s="41"/>
      <x:c r="D65" s="41"/>
      <x:c r="E65" s="41"/>
      <x:c r="F65" s="41"/>
      <x:c r="G65" s="41"/>
      <x:c r="H65" s="41"/>
    </x:row>
    <x:row r="66" ht="32" customHeight="1">
      <x:c r="A66" s="43"/>
      <x:c r="B66" s="41"/>
      <x:c r="C66" s="41"/>
      <x:c r="D66" s="41"/>
      <x:c r="E66" s="41"/>
      <x:c r="F66" s="41"/>
      <x:c r="G66" s="41"/>
      <x:c r="H66" s="41"/>
    </x:row>
    <x:row r="67" ht="32" customHeight="1">
      <x:c r="A67" s="43"/>
      <x:c r="B67" s="41"/>
      <x:c r="C67" s="41"/>
      <x:c r="D67" s="41"/>
      <x:c r="E67" s="41"/>
      <x:c r="F67" s="41"/>
      <x:c r="G67" s="41"/>
      <x:c r="H67" s="41"/>
    </x:row>
    <x:row r="68" ht="32" customHeight="1">
      <x:c r="A68" s="43"/>
      <x:c r="B68" s="41"/>
      <x:c r="C68" s="41"/>
      <x:c r="D68" s="41"/>
      <x:c r="E68" s="41"/>
      <x:c r="F68" s="41"/>
      <x:c r="G68" s="41"/>
      <x:c r="H68" s="41"/>
    </x:row>
    <x:row r="69" ht="32" customHeight="1">
      <x:c r="A69" s="43"/>
      <x:c r="B69" s="41"/>
      <x:c r="C69" s="41"/>
      <x:c r="D69" s="41"/>
      <x:c r="E69" s="41"/>
      <x:c r="F69" s="41"/>
      <x:c r="G69" s="41"/>
      <x:c r="H69" s="41"/>
    </x:row>
    <x:row r="70" ht="32" customHeight="1">
      <x:c r="A70" s="43"/>
      <x:c r="B70" s="41"/>
      <x:c r="C70" s="41"/>
      <x:c r="D70" s="41"/>
      <x:c r="E70" s="41"/>
      <x:c r="F70" s="41"/>
      <x:c r="G70" s="41"/>
      <x:c r="H70" s="41"/>
    </x:row>
    <x:row r="71" ht="32" customHeight="1">
      <x:c r="A71" s="43"/>
      <x:c r="B71" s="41"/>
      <x:c r="C71" s="41"/>
      <x:c r="D71" s="41"/>
      <x:c r="E71" s="41"/>
      <x:c r="F71" s="41"/>
      <x:c r="G71" s="41"/>
      <x:c r="H71" s="41"/>
    </x:row>
    <x:row r="72" ht="32" customHeight="1">
      <x:c r="A72" s="43"/>
      <x:c r="B72" s="41"/>
      <x:c r="C72" s="41"/>
      <x:c r="D72" s="41"/>
      <x:c r="E72" s="41"/>
      <x:c r="F72" s="41"/>
      <x:c r="G72" s="41"/>
      <x:c r="H72" s="41"/>
    </x:row>
    <x:row r="73" ht="32" customHeight="1">
      <x:c r="A73" s="43"/>
      <x:c r="B73" s="41"/>
      <x:c r="C73" s="41"/>
      <x:c r="D73" s="41"/>
      <x:c r="E73" s="41"/>
      <x:c r="F73" s="41"/>
      <x:c r="G73" s="41"/>
      <x:c r="H73" s="41"/>
    </x:row>
    <x:row r="74" ht="32" customHeight="1">
      <x:c r="A74" s="43"/>
      <x:c r="B74" s="41"/>
      <x:c r="C74" s="41"/>
      <x:c r="D74" s="41"/>
      <x:c r="E74" s="41"/>
      <x:c r="F74" s="41"/>
      <x:c r="G74" s="41"/>
      <x:c r="H74" s="41"/>
    </x:row>
    <x:row r="75" ht="32" customHeight="1">
      <x:c r="A75" s="43"/>
      <x:c r="B75" s="41"/>
      <x:c r="C75" s="41"/>
      <x:c r="D75" s="41"/>
      <x:c r="E75" s="41"/>
      <x:c r="F75" s="41"/>
      <x:c r="G75" s="41"/>
      <x:c r="H75" s="41"/>
    </x:row>
    <x:row r="76" ht="32" customHeight="1">
      <x:c r="A76" s="43"/>
      <x:c r="B76" s="41"/>
      <x:c r="C76" s="41"/>
      <x:c r="D76" s="41"/>
      <x:c r="E76" s="41"/>
      <x:c r="F76" s="41"/>
      <x:c r="G76" s="41"/>
      <x:c r="H76" s="41"/>
    </x:row>
    <x:row r="77" ht="32" customHeight="1">
      <x:c r="A77" s="43"/>
      <x:c r="B77" s="41"/>
      <x:c r="C77" s="41"/>
      <x:c r="D77" s="41"/>
      <x:c r="E77" s="41"/>
      <x:c r="F77" s="41"/>
      <x:c r="G77" s="41"/>
      <x:c r="H77" s="41"/>
    </x:row>
    <x:row r="78" ht="32" customHeight="1">
      <x:c r="A78" s="43"/>
      <x:c r="B78" s="41"/>
      <x:c r="C78" s="41"/>
      <x:c r="D78" s="41"/>
      <x:c r="E78" s="41"/>
      <x:c r="F78" s="41"/>
      <x:c r="G78" s="41"/>
      <x:c r="H78" s="41"/>
    </x:row>
    <x:row r="79" ht="32" customHeight="1">
      <x:c r="A79" s="43"/>
      <x:c r="B79" s="41"/>
      <x:c r="C79" s="41"/>
      <x:c r="D79" s="41"/>
      <x:c r="E79" s="41"/>
      <x:c r="F79" s="41"/>
      <x:c r="G79" s="41"/>
      <x:c r="H79" s="41"/>
    </x:row>
    <x:row r="80" ht="32" customHeight="1">
      <x:c r="A80" s="43"/>
      <x:c r="B80" s="41"/>
      <x:c r="C80" s="41"/>
      <x:c r="D80" s="41"/>
      <x:c r="E80" s="41"/>
      <x:c r="F80" s="41"/>
      <x:c r="G80" s="41"/>
      <x:c r="H80" s="41"/>
    </x:row>
    <x:row r="81" ht="32" customHeight="1">
      <x:c r="A81" s="43"/>
      <x:c r="B81" s="41"/>
      <x:c r="C81" s="41"/>
      <x:c r="D81" s="41"/>
      <x:c r="E81" s="41"/>
      <x:c r="F81" s="41"/>
      <x:c r="G81" s="41"/>
      <x:c r="H81" s="41"/>
    </x:row>
    <x:row r="82" ht="32" customHeight="1">
      <x:c r="A82" s="43"/>
      <x:c r="B82" s="41"/>
      <x:c r="C82" s="41"/>
      <x:c r="D82" s="41"/>
      <x:c r="E82" s="41"/>
      <x:c r="F82" s="41"/>
      <x:c r="G82" s="41"/>
      <x:c r="H82" s="41"/>
    </x:row>
    <x:row r="83" ht="32" customHeight="1">
      <x:c r="A83" s="43"/>
      <x:c r="B83" s="41"/>
      <x:c r="C83" s="41"/>
      <x:c r="D83" s="41"/>
      <x:c r="E83" s="41"/>
      <x:c r="F83" s="41"/>
      <x:c r="G83" s="41"/>
      <x:c r="H83" s="41"/>
    </x:row>
    <x:row r="84" ht="32" customHeight="1">
      <x:c r="A84" s="43"/>
      <x:c r="B84" s="41"/>
      <x:c r="C84" s="41"/>
      <x:c r="D84" s="41"/>
      <x:c r="E84" s="41"/>
      <x:c r="F84" s="41"/>
      <x:c r="G84" s="41"/>
      <x:c r="H84" s="41"/>
    </x:row>
    <x:row r="85" ht="32" customHeight="1">
      <x:c r="A85" s="43"/>
      <x:c r="B85" s="41"/>
      <x:c r="C85" s="41"/>
      <x:c r="D85" s="41"/>
      <x:c r="E85" s="41"/>
      <x:c r="F85" s="41"/>
      <x:c r="G85" s="41"/>
      <x:c r="H85" s="41"/>
    </x:row>
    <x:row r="86" ht="32" customHeight="1">
      <x:c r="A86" s="43"/>
      <x:c r="B86" s="41"/>
      <x:c r="C86" s="41"/>
      <x:c r="D86" s="41"/>
      <x:c r="E86" s="41"/>
      <x:c r="F86" s="41"/>
      <x:c r="G86" s="41"/>
      <x:c r="H86" s="41"/>
    </x:row>
    <x:row r="87" ht="32" customHeight="1">
      <x:c r="A87" s="43"/>
      <x:c r="B87" s="41"/>
      <x:c r="C87" s="41"/>
      <x:c r="D87" s="41"/>
      <x:c r="E87" s="41"/>
      <x:c r="F87" s="41"/>
      <x:c r="G87" s="41"/>
      <x:c r="H87" s="41"/>
    </x:row>
    <x:row r="88" ht="32" customHeight="1">
      <x:c r="A88" s="43"/>
      <x:c r="B88" s="41"/>
      <x:c r="C88" s="41"/>
      <x:c r="D88" s="41"/>
      <x:c r="E88" s="41"/>
      <x:c r="F88" s="41"/>
      <x:c r="G88" s="41"/>
      <x:c r="H88" s="41"/>
    </x:row>
    <x:row r="89" ht="32" customHeight="1">
      <x:c r="A89" s="43"/>
      <x:c r="B89" s="41"/>
      <x:c r="C89" s="41"/>
      <x:c r="D89" s="41"/>
      <x:c r="E89" s="41"/>
      <x:c r="F89" s="41"/>
      <x:c r="G89" s="41"/>
      <x:c r="H89" s="41"/>
    </x:row>
    <x:row r="90" ht="32" customHeight="1">
      <x:c r="A90" s="43"/>
      <x:c r="B90" s="41"/>
      <x:c r="C90" s="41"/>
      <x:c r="D90" s="41"/>
      <x:c r="E90" s="41"/>
      <x:c r="F90" s="41"/>
      <x:c r="G90" s="41"/>
      <x:c r="H90" s="41"/>
    </x:row>
    <x:row r="91" ht="32" customHeight="1">
      <x:c r="A91" s="43"/>
      <x:c r="B91" s="41"/>
      <x:c r="C91" s="41"/>
      <x:c r="D91" s="41"/>
      <x:c r="E91" s="41"/>
      <x:c r="F91" s="41"/>
      <x:c r="G91" s="41"/>
      <x:c r="H91" s="41"/>
    </x:row>
    <x:row r="92" ht="32" customHeight="1">
      <x:c r="A92" s="43"/>
      <x:c r="B92" s="41"/>
      <x:c r="C92" s="41"/>
      <x:c r="D92" s="41"/>
      <x:c r="E92" s="41"/>
      <x:c r="F92" s="41"/>
      <x:c r="G92" s="41"/>
      <x:c r="H92" s="41"/>
    </x:row>
    <x:row r="93" ht="32" customHeight="1">
      <x:c r="A93" s="43"/>
      <x:c r="B93" s="41"/>
      <x:c r="C93" s="41"/>
      <x:c r="D93" s="41"/>
      <x:c r="E93" s="41"/>
      <x:c r="F93" s="41"/>
      <x:c r="G93" s="41"/>
      <x:c r="H93" s="41"/>
    </x:row>
    <x:row r="94" ht="32" customHeight="1">
      <x:c r="A94" s="43"/>
      <x:c r="B94" s="41"/>
      <x:c r="C94" s="41"/>
      <x:c r="D94" s="41"/>
      <x:c r="E94" s="41"/>
      <x:c r="F94" s="41"/>
      <x:c r="G94" s="41"/>
      <x:c r="H94" s="41"/>
    </x:row>
    <x:row r="95" ht="32" customHeight="1">
      <x:c r="A95" s="43"/>
      <x:c r="B95" s="41"/>
      <x:c r="C95" s="41"/>
      <x:c r="D95" s="41"/>
      <x:c r="E95" s="41"/>
      <x:c r="F95" s="41"/>
      <x:c r="G95" s="41"/>
      <x:c r="H95" s="41"/>
    </x:row>
    <x:row r="96" ht="32" customHeight="1">
      <x:c r="A96" s="43"/>
      <x:c r="B96" s="41"/>
      <x:c r="C96" s="41"/>
      <x:c r="D96" s="41"/>
      <x:c r="E96" s="41"/>
      <x:c r="F96" s="41"/>
      <x:c r="G96" s="41"/>
      <x:c r="H96" s="41"/>
    </x:row>
    <x:row r="97" ht="32" customHeight="1">
      <x:c r="A97" s="43"/>
      <x:c r="B97" s="41"/>
      <x:c r="C97" s="41"/>
      <x:c r="D97" s="41"/>
      <x:c r="E97" s="41"/>
      <x:c r="F97" s="41"/>
      <x:c r="G97" s="41"/>
      <x:c r="H97" s="41"/>
    </x:row>
    <x:row r="98" ht="32" customHeight="1">
      <x:c r="A98" s="43"/>
      <x:c r="B98" s="41"/>
      <x:c r="C98" s="41"/>
      <x:c r="D98" s="41"/>
      <x:c r="E98" s="41"/>
      <x:c r="F98" s="41"/>
      <x:c r="G98" s="41"/>
      <x:c r="H98" s="41"/>
    </x:row>
    <x:row r="99" ht="32" customHeight="1">
      <x:c r="A99" s="43"/>
      <x:c r="B99" s="41"/>
      <x:c r="C99" s="41"/>
      <x:c r="D99" s="41"/>
      <x:c r="E99" s="41"/>
      <x:c r="F99" s="41"/>
      <x:c r="G99" s="41"/>
      <x:c r="H99" s="41"/>
    </x:row>
    <x:row r="100" ht="32" customHeight="1">
      <x:c r="A100" s="43"/>
      <x:c r="B100" s="41"/>
      <x:c r="C100" s="41"/>
      <x:c r="D100" s="41"/>
      <x:c r="E100" s="41"/>
      <x:c r="F100" s="41"/>
      <x:c r="G100" s="41"/>
      <x:c r="H100" s="41"/>
    </x:row>
    <x:row r="101" ht="32" customHeight="1">
      <x:c r="A101" s="43"/>
      <x:c r="B101" s="41"/>
      <x:c r="C101" s="41"/>
      <x:c r="D101" s="41"/>
      <x:c r="E101" s="41"/>
      <x:c r="F101" s="41"/>
      <x:c r="G101" s="41"/>
      <x:c r="H101" s="41"/>
    </x:row>
    <x:row r="102" ht="32" customHeight="1">
      <x:c r="A102" s="43"/>
      <x:c r="B102" s="41"/>
      <x:c r="C102" s="41"/>
      <x:c r="D102" s="41"/>
      <x:c r="E102" s="41"/>
      <x:c r="F102" s="41"/>
      <x:c r="G102" s="41"/>
      <x:c r="H102" s="41"/>
    </x:row>
    <x:row r="103" ht="32" customHeight="1">
      <x:c r="A103" s="43"/>
      <x:c r="B103" s="41"/>
      <x:c r="C103" s="41"/>
      <x:c r="D103" s="41"/>
      <x:c r="E103" s="41"/>
      <x:c r="F103" s="41"/>
      <x:c r="G103" s="41"/>
      <x:c r="H103" s="41"/>
    </x:row>
    <x:row r="104" ht="32" customHeight="1">
      <x:c r="A104" s="43"/>
      <x:c r="B104" s="41"/>
      <x:c r="C104" s="41"/>
      <x:c r="D104" s="41"/>
      <x:c r="E104" s="41"/>
      <x:c r="F104" s="41"/>
      <x:c r="G104" s="41"/>
      <x:c r="H104" s="41"/>
    </x:row>
    <x:row r="105" ht="32" customHeight="1">
      <x:c r="A105" s="43"/>
      <x:c r="B105" s="41"/>
      <x:c r="C105" s="41"/>
      <x:c r="D105" s="41"/>
      <x:c r="E105" s="41"/>
      <x:c r="F105" s="41"/>
      <x:c r="G105" s="41"/>
      <x:c r="H105" s="41"/>
    </x:row>
    <x:row r="106" ht="32" customHeight="1">
      <x:c r="A106" s="43"/>
      <x:c r="B106" s="41"/>
      <x:c r="C106" s="41"/>
      <x:c r="D106" s="41"/>
      <x:c r="E106" s="41"/>
      <x:c r="F106" s="41"/>
      <x:c r="G106" s="41"/>
      <x:c r="H106" s="41"/>
    </x:row>
    <x:row r="107" ht="32" customHeight="1">
      <x:c r="A107" s="43"/>
      <x:c r="B107" s="41"/>
      <x:c r="C107" s="41"/>
      <x:c r="D107" s="41"/>
      <x:c r="E107" s="41"/>
      <x:c r="F107" s="41"/>
      <x:c r="G107" s="41"/>
      <x:c r="H107" s="41"/>
    </x:row>
    <x:row r="108" ht="32" customHeight="1">
      <x:c r="A108" s="43"/>
      <x:c r="B108" s="41"/>
      <x:c r="C108" s="41"/>
      <x:c r="D108" s="41"/>
      <x:c r="E108" s="41"/>
      <x:c r="F108" s="41"/>
      <x:c r="G108" s="41"/>
      <x:c r="H108" s="41"/>
    </x:row>
    <x:row r="109" ht="32" customHeight="1">
      <x:c r="A109" s="43"/>
      <x:c r="B109" s="41"/>
      <x:c r="C109" s="41"/>
      <x:c r="D109" s="41"/>
      <x:c r="E109" s="41"/>
      <x:c r="F109" s="41"/>
      <x:c r="G109" s="41"/>
      <x:c r="H109" s="41"/>
    </x:row>
    <x:row r="110" ht="32" customHeight="1">
      <x:c r="A110" s="43"/>
      <x:c r="B110" s="41"/>
      <x:c r="C110" s="41"/>
      <x:c r="D110" s="41"/>
      <x:c r="E110" s="41"/>
      <x:c r="F110" s="41"/>
      <x:c r="G110" s="41"/>
      <x:c r="H110" s="41"/>
    </x:row>
    <x:row r="111" ht="32" customHeight="1">
      <x:c r="A111" s="43"/>
      <x:c r="B111" s="41"/>
      <x:c r="C111" s="41"/>
      <x:c r="D111" s="41"/>
      <x:c r="E111" s="41"/>
      <x:c r="F111" s="41"/>
      <x:c r="G111" s="41"/>
      <x:c r="H111" s="41"/>
    </x:row>
    <x:row r="112" ht="32" customHeight="1">
      <x:c r="A112" s="43"/>
      <x:c r="B112" s="41"/>
      <x:c r="C112" s="41"/>
      <x:c r="D112" s="41"/>
      <x:c r="E112" s="41"/>
      <x:c r="F112" s="41"/>
      <x:c r="G112" s="41"/>
      <x:c r="H112" s="41"/>
    </x:row>
    <x:row r="113" ht="32" customHeight="1">
      <x:c r="A113" s="43"/>
      <x:c r="B113" s="41"/>
      <x:c r="C113" s="41"/>
      <x:c r="D113" s="41"/>
      <x:c r="E113" s="41"/>
      <x:c r="F113" s="41"/>
      <x:c r="G113" s="41"/>
      <x:c r="H113" s="41"/>
    </x:row>
    <x:row r="114" ht="32" customHeight="1">
      <x:c r="A114" s="43"/>
      <x:c r="B114" s="41"/>
      <x:c r="C114" s="41"/>
      <x:c r="D114" s="41"/>
      <x:c r="E114" s="41"/>
      <x:c r="F114" s="41"/>
      <x:c r="G114" s="41"/>
      <x:c r="H114" s="41"/>
    </x:row>
    <x:row r="115" ht="32" customHeight="1">
      <x:c r="A115" s="43"/>
      <x:c r="B115" s="41"/>
      <x:c r="C115" s="41"/>
      <x:c r="D115" s="41"/>
      <x:c r="E115" s="41"/>
      <x:c r="F115" s="41"/>
      <x:c r="G115" s="41"/>
      <x:c r="H115" s="41"/>
    </x:row>
    <x:row r="116" ht="32" customHeight="1">
      <x:c r="A116" s="43"/>
      <x:c r="B116" s="41"/>
      <x:c r="C116" s="41"/>
      <x:c r="D116" s="41"/>
      <x:c r="E116" s="41"/>
      <x:c r="F116" s="41"/>
      <x:c r="G116" s="41"/>
      <x:c r="H116" s="41"/>
    </x:row>
    <x:row r="117" ht="32" customHeight="1">
      <x:c r="A117" s="43"/>
      <x:c r="B117" s="41"/>
      <x:c r="C117" s="41"/>
      <x:c r="D117" s="41"/>
      <x:c r="E117" s="41"/>
      <x:c r="F117" s="41"/>
      <x:c r="G117" s="41"/>
      <x:c r="H117" s="41"/>
    </x:row>
    <x:row r="118" ht="32" customHeight="1">
      <x:c r="A118" s="43"/>
      <x:c r="B118" s="41"/>
      <x:c r="C118" s="41"/>
      <x:c r="D118" s="41"/>
      <x:c r="E118" s="41"/>
      <x:c r="F118" s="41"/>
      <x:c r="G118" s="41"/>
      <x:c r="H118" s="41"/>
    </x:row>
    <x:row r="119" ht="32" customHeight="1">
      <x:c r="A119" s="43"/>
      <x:c r="B119" s="41"/>
      <x:c r="C119" s="41"/>
      <x:c r="D119" s="41"/>
      <x:c r="E119" s="41"/>
      <x:c r="F119" s="41"/>
      <x:c r="G119" s="41"/>
      <x:c r="H119" s="41"/>
    </x:row>
    <x:row r="120" ht="32" customHeight="1">
      <x:c r="A120" s="43"/>
      <x:c r="B120" s="41"/>
      <x:c r="C120" s="41"/>
      <x:c r="D120" s="41"/>
      <x:c r="E120" s="41"/>
      <x:c r="F120" s="41"/>
      <x:c r="G120" s="41"/>
      <x:c r="H120" s="41"/>
    </x:row>
    <x:row r="121" ht="32" customHeight="1">
      <x:c r="A121" s="43"/>
      <x:c r="B121" s="41"/>
      <x:c r="C121" s="41"/>
      <x:c r="D121" s="41"/>
      <x:c r="E121" s="41"/>
      <x:c r="F121" s="41"/>
      <x:c r="G121" s="41"/>
      <x:c r="H121" s="41"/>
    </x:row>
    <x:row r="122" ht="32" customHeight="1">
      <x:c r="A122" s="43"/>
      <x:c r="B122" s="41"/>
      <x:c r="C122" s="41"/>
      <x:c r="D122" s="41"/>
      <x:c r="E122" s="41"/>
      <x:c r="F122" s="41"/>
      <x:c r="G122" s="41"/>
      <x:c r="H122" s="41"/>
    </x:row>
    <x:row r="123" ht="32" customHeight="1">
      <x:c r="A123" s="43"/>
      <x:c r="B123" s="41"/>
      <x:c r="C123" s="41"/>
      <x:c r="D123" s="41"/>
      <x:c r="E123" s="41"/>
      <x:c r="F123" s="41"/>
      <x:c r="G123" s="41"/>
      <x:c r="H123" s="41"/>
    </x:row>
    <x:row r="124" ht="32" customHeight="1">
      <x:c r="A124" s="43"/>
      <x:c r="B124" s="41"/>
      <x:c r="C124" s="41"/>
      <x:c r="D124" s="41"/>
      <x:c r="E124" s="41"/>
      <x:c r="F124" s="41"/>
      <x:c r="G124" s="41"/>
      <x:c r="H124" s="41"/>
    </x:row>
    <x:row r="125" ht="32" customHeight="1">
      <x:c r="A125" s="43"/>
      <x:c r="B125" s="41"/>
      <x:c r="C125" s="41"/>
      <x:c r="D125" s="41"/>
      <x:c r="E125" s="41"/>
      <x:c r="F125" s="41"/>
      <x:c r="G125" s="41"/>
      <x:c r="H125" s="41"/>
    </x:row>
    <x:row r="126" ht="32" customHeight="1">
      <x:c r="A126" s="43"/>
      <x:c r="B126" s="41"/>
      <x:c r="C126" s="41"/>
      <x:c r="D126" s="41"/>
      <x:c r="E126" s="41"/>
      <x:c r="F126" s="41"/>
      <x:c r="G126" s="41"/>
      <x:c r="H126" s="41"/>
    </x:row>
    <x:row r="127" ht="32" customHeight="1">
      <x:c r="A127" s="43"/>
      <x:c r="B127" s="41"/>
      <x:c r="C127" s="41"/>
      <x:c r="D127" s="41"/>
      <x:c r="E127" s="41"/>
      <x:c r="F127" s="41"/>
      <x:c r="G127" s="41"/>
      <x:c r="H127" s="41"/>
    </x:row>
    <x:row r="128" ht="32" customHeight="1">
      <x:c r="A128" s="43"/>
      <x:c r="B128" s="41"/>
      <x:c r="C128" s="41"/>
      <x:c r="D128" s="41"/>
      <x:c r="E128" s="41"/>
      <x:c r="F128" s="41"/>
      <x:c r="G128" s="41"/>
      <x:c r="H128" s="41"/>
    </x:row>
    <x:row r="129" ht="32" customHeight="1">
      <x:c r="A129" s="43"/>
      <x:c r="B129" s="41"/>
      <x:c r="C129" s="41"/>
      <x:c r="D129" s="41"/>
      <x:c r="E129" s="41"/>
      <x:c r="F129" s="41"/>
      <x:c r="G129" s="41"/>
      <x:c r="H129" s="41"/>
    </x:row>
    <x:row r="130" ht="32" customHeight="1">
      <x:c r="A130" s="43"/>
      <x:c r="B130" s="41"/>
      <x:c r="C130" s="41"/>
      <x:c r="D130" s="41"/>
      <x:c r="E130" s="41"/>
      <x:c r="F130" s="41"/>
      <x:c r="G130" s="41"/>
      <x:c r="H130" s="41"/>
    </x:row>
    <x:row r="131" ht="32" customHeight="1">
      <x:c r="A131" s="43"/>
      <x:c r="B131" s="41"/>
      <x:c r="C131" s="41"/>
      <x:c r="D131" s="41"/>
      <x:c r="E131" s="41"/>
      <x:c r="F131" s="41"/>
      <x:c r="G131" s="41"/>
      <x:c r="H131" s="41"/>
    </x:row>
    <x:row r="132" ht="32" customHeight="1">
      <x:c r="A132" s="43"/>
      <x:c r="B132" s="41"/>
      <x:c r="C132" s="41"/>
      <x:c r="D132" s="41"/>
      <x:c r="E132" s="41"/>
      <x:c r="F132" s="41"/>
      <x:c r="G132" s="41"/>
      <x:c r="H132" s="41"/>
    </x:row>
    <x:row r="133" ht="32" customHeight="1">
      <x:c r="A133" s="43"/>
      <x:c r="B133" s="41"/>
      <x:c r="C133" s="41"/>
      <x:c r="D133" s="41"/>
      <x:c r="E133" s="41"/>
      <x:c r="F133" s="41"/>
      <x:c r="G133" s="41"/>
      <x:c r="H133" s="41"/>
    </x:row>
    <x:row r="134" ht="32" customHeight="1">
      <x:c r="A134" s="43"/>
      <x:c r="B134" s="41"/>
      <x:c r="C134" s="41"/>
      <x:c r="D134" s="41"/>
      <x:c r="E134" s="41"/>
      <x:c r="F134" s="41"/>
      <x:c r="G134" s="41"/>
      <x:c r="H134" s="41"/>
    </x:row>
    <x:row r="135" ht="32" customHeight="1">
      <x:c r="A135" s="43"/>
      <x:c r="B135" s="41"/>
      <x:c r="C135" s="41"/>
      <x:c r="D135" s="41"/>
      <x:c r="E135" s="41"/>
      <x:c r="F135" s="41"/>
      <x:c r="G135" s="41"/>
      <x:c r="H135" s="41"/>
    </x:row>
    <x:row r="136" ht="32" customHeight="1">
      <x:c r="A136" s="43"/>
      <x:c r="B136" s="41"/>
      <x:c r="C136" s="41"/>
      <x:c r="D136" s="41"/>
      <x:c r="E136" s="41"/>
      <x:c r="F136" s="41"/>
      <x:c r="G136" s="41"/>
      <x:c r="H136" s="41"/>
    </x:row>
    <x:row r="137" ht="32" customHeight="1">
      <x:c r="A137" s="43"/>
      <x:c r="B137" s="41"/>
      <x:c r="C137" s="41"/>
      <x:c r="D137" s="41"/>
      <x:c r="E137" s="41"/>
      <x:c r="F137" s="41"/>
      <x:c r="G137" s="41"/>
      <x:c r="H137" s="41"/>
    </x:row>
    <x:row r="138" ht="32" customHeight="1">
      <x:c r="A138" s="43"/>
      <x:c r="B138" s="41"/>
      <x:c r="C138" s="41"/>
      <x:c r="D138" s="41"/>
      <x:c r="E138" s="41"/>
      <x:c r="F138" s="41"/>
      <x:c r="G138" s="41"/>
      <x:c r="H138" s="41"/>
    </x:row>
    <x:row r="139" ht="32" customHeight="1">
      <x:c r="A139" s="43"/>
      <x:c r="B139" s="41"/>
      <x:c r="C139" s="41"/>
      <x:c r="D139" s="41"/>
      <x:c r="E139" s="41"/>
      <x:c r="F139" s="41"/>
      <x:c r="G139" s="41"/>
      <x:c r="H139" s="41"/>
    </x:row>
    <x:row r="140" ht="32" customHeight="1">
      <x:c r="A140" s="43"/>
      <x:c r="B140" s="41"/>
      <x:c r="C140" s="41"/>
      <x:c r="D140" s="41"/>
      <x:c r="E140" s="41"/>
      <x:c r="F140" s="41"/>
      <x:c r="G140" s="41"/>
      <x:c r="H140" s="41"/>
    </x:row>
    <x:row r="141" ht="32" customHeight="1">
      <x:c r="A141" s="43"/>
      <x:c r="B141" s="41"/>
      <x:c r="C141" s="41"/>
      <x:c r="D141" s="41"/>
      <x:c r="E141" s="41"/>
      <x:c r="F141" s="41"/>
      <x:c r="G141" s="41"/>
      <x:c r="H141" s="41"/>
    </x:row>
    <x:row r="142" ht="32" customHeight="1">
      <x:c r="A142" s="43"/>
      <x:c r="B142" s="41"/>
      <x:c r="C142" s="41"/>
      <x:c r="D142" s="41"/>
      <x:c r="E142" s="41"/>
      <x:c r="F142" s="41"/>
      <x:c r="G142" s="41"/>
      <x:c r="H142" s="41"/>
    </x:row>
    <x:row r="143" ht="32" customHeight="1">
      <x:c r="A143" s="43"/>
      <x:c r="B143" s="41"/>
      <x:c r="C143" s="41"/>
      <x:c r="D143" s="41"/>
      <x:c r="E143" s="41"/>
      <x:c r="F143" s="41"/>
      <x:c r="G143" s="41"/>
      <x:c r="H143" s="41"/>
    </x:row>
    <x:row r="144" ht="32" customHeight="1">
      <x:c r="A144" s="43"/>
      <x:c r="B144" s="41"/>
      <x:c r="C144" s="41"/>
      <x:c r="D144" s="41"/>
      <x:c r="E144" s="41"/>
      <x:c r="F144" s="41"/>
      <x:c r="G144" s="41"/>
      <x:c r="H144" s="41"/>
    </x:row>
    <x:row r="145" ht="32" customHeight="1">
      <x:c r="A145" s="43"/>
      <x:c r="B145" s="41"/>
      <x:c r="C145" s="41"/>
      <x:c r="D145" s="41"/>
      <x:c r="E145" s="41"/>
      <x:c r="F145" s="41"/>
      <x:c r="G145" s="41"/>
      <x:c r="H145" s="41"/>
    </x:row>
    <x:row r="146" ht="32" customHeight="1">
      <x:c r="A146" s="43"/>
      <x:c r="B146" s="41"/>
      <x:c r="C146" s="41"/>
      <x:c r="D146" s="41"/>
      <x:c r="E146" s="41"/>
      <x:c r="F146" s="41"/>
      <x:c r="G146" s="41"/>
      <x:c r="H146" s="41"/>
    </x:row>
    <x:row r="147" ht="32" customHeight="1">
      <x:c r="A147" s="43"/>
      <x:c r="B147" s="41"/>
      <x:c r="C147" s="41"/>
      <x:c r="D147" s="41"/>
      <x:c r="E147" s="41"/>
      <x:c r="F147" s="41"/>
      <x:c r="G147" s="41"/>
      <x:c r="H147" s="41"/>
    </x:row>
    <x:row r="148" ht="32" customHeight="1">
      <x:c r="A148" s="43"/>
      <x:c r="B148" s="41"/>
      <x:c r="C148" s="41"/>
      <x:c r="D148" s="41"/>
      <x:c r="E148" s="41"/>
      <x:c r="F148" s="41"/>
      <x:c r="G148" s="41"/>
      <x:c r="H148" s="41"/>
    </x:row>
    <x:row r="149" ht="32" customHeight="1">
      <x:c r="A149" s="43"/>
      <x:c r="B149" s="41"/>
      <x:c r="C149" s="41"/>
      <x:c r="D149" s="41"/>
      <x:c r="E149" s="41"/>
      <x:c r="F149" s="41"/>
      <x:c r="G149" s="41"/>
      <x:c r="H149" s="41"/>
    </x:row>
    <x:row r="150" ht="32" customHeight="1">
      <x:c r="A150" s="43"/>
      <x:c r="B150" s="41"/>
      <x:c r="C150" s="41"/>
      <x:c r="D150" s="41"/>
      <x:c r="E150" s="41"/>
      <x:c r="F150" s="41"/>
      <x:c r="G150" s="41"/>
      <x:c r="H150" s="41"/>
    </x:row>
    <x:row r="151" ht="32" customHeight="1">
      <x:c r="A151" s="43"/>
      <x:c r="B151" s="41"/>
      <x:c r="C151" s="41"/>
      <x:c r="D151" s="41"/>
      <x:c r="E151" s="41"/>
      <x:c r="F151" s="41"/>
      <x:c r="G151" s="41"/>
      <x:c r="H151" s="41"/>
    </x:row>
    <x:row r="152" ht="32" customHeight="1">
      <x:c r="A152" s="43"/>
      <x:c r="B152" s="41"/>
      <x:c r="C152" s="41"/>
      <x:c r="D152" s="41"/>
      <x:c r="E152" s="41"/>
      <x:c r="F152" s="41"/>
      <x:c r="G152" s="41"/>
      <x:c r="H152" s="41"/>
    </x:row>
    <x:row r="153" ht="32" customHeight="1">
      <x:c r="A153" s="43"/>
      <x:c r="B153" s="41"/>
      <x:c r="C153" s="41"/>
      <x:c r="D153" s="41"/>
      <x:c r="E153" s="41"/>
      <x:c r="F153" s="41"/>
      <x:c r="G153" s="41"/>
      <x:c r="H153" s="41"/>
    </x:row>
    <x:row r="154" ht="32" customHeight="1">
      <x:c r="A154" s="43"/>
      <x:c r="B154" s="41"/>
      <x:c r="C154" s="41"/>
      <x:c r="D154" s="41"/>
      <x:c r="E154" s="41"/>
      <x:c r="F154" s="41"/>
      <x:c r="G154" s="41"/>
      <x:c r="H154" s="41"/>
    </x:row>
    <x:row r="155" ht="32" customHeight="1">
      <x:c r="A155" s="43"/>
      <x:c r="B155" s="41"/>
      <x:c r="C155" s="41"/>
      <x:c r="D155" s="41"/>
      <x:c r="E155" s="41"/>
      <x:c r="F155" s="41"/>
      <x:c r="G155" s="41"/>
      <x:c r="H155" s="41"/>
    </x:row>
    <x:row r="156" ht="32" customHeight="1">
      <x:c r="A156" s="43"/>
      <x:c r="B156" s="41"/>
      <x:c r="C156" s="41"/>
      <x:c r="D156" s="41"/>
      <x:c r="E156" s="41"/>
      <x:c r="F156" s="41"/>
      <x:c r="G156" s="41"/>
      <x:c r="H156" s="41"/>
    </x:row>
    <x:row r="157" ht="32" customHeight="1">
      <x:c r="A157" s="43"/>
      <x:c r="B157" s="41"/>
      <x:c r="C157" s="41"/>
      <x:c r="D157" s="41"/>
      <x:c r="E157" s="41"/>
      <x:c r="F157" s="41"/>
      <x:c r="G157" s="41"/>
      <x:c r="H157" s="41"/>
    </x:row>
    <x:row r="158" ht="32" customHeight="1">
      <x:c r="A158" s="43"/>
      <x:c r="B158" s="41"/>
      <x:c r="C158" s="41"/>
      <x:c r="D158" s="41"/>
      <x:c r="E158" s="41"/>
      <x:c r="F158" s="41"/>
      <x:c r="G158" s="41"/>
      <x:c r="H158" s="41"/>
    </x:row>
    <x:row r="159" ht="32" customHeight="1">
      <x:c r="A159" s="43"/>
      <x:c r="B159" s="41"/>
      <x:c r="C159" s="41"/>
      <x:c r="D159" s="41"/>
      <x:c r="E159" s="41"/>
      <x:c r="F159" s="41"/>
      <x:c r="G159" s="41"/>
      <x:c r="H159" s="41"/>
    </x:row>
    <x:row r="160" ht="32" customHeight="1">
      <x:c r="A160" s="43"/>
      <x:c r="B160" s="41"/>
      <x:c r="C160" s="41"/>
      <x:c r="D160" s="41"/>
      <x:c r="E160" s="41"/>
      <x:c r="F160" s="41"/>
      <x:c r="G160" s="41"/>
      <x:c r="H160" s="41"/>
    </x:row>
    <x:row r="161" ht="32" customHeight="1">
      <x:c r="A161" s="43"/>
      <x:c r="B161" s="41"/>
      <x:c r="C161" s="41"/>
      <x:c r="D161" s="41"/>
      <x:c r="E161" s="41"/>
      <x:c r="F161" s="41"/>
      <x:c r="G161" s="41"/>
      <x:c r="H161" s="41"/>
    </x:row>
    <x:row r="162" ht="32" customHeight="1">
      <x:c r="A162" s="43"/>
      <x:c r="B162" s="41"/>
      <x:c r="C162" s="41"/>
      <x:c r="D162" s="41"/>
      <x:c r="E162" s="41"/>
      <x:c r="F162" s="41"/>
      <x:c r="G162" s="41"/>
      <x:c r="H162" s="41"/>
    </x:row>
    <x:row r="163" ht="32" customHeight="1">
      <x:c r="A163" s="43"/>
      <x:c r="B163" s="41"/>
      <x:c r="C163" s="41"/>
      <x:c r="D163" s="41"/>
      <x:c r="E163" s="41"/>
      <x:c r="F163" s="41"/>
      <x:c r="G163" s="41"/>
      <x:c r="H163" s="41"/>
    </x:row>
    <x:row r="164" ht="32" customHeight="1">
      <x:c r="A164" s="43"/>
      <x:c r="B164" s="41"/>
      <x:c r="C164" s="41"/>
      <x:c r="D164" s="41"/>
      <x:c r="E164" s="41"/>
      <x:c r="F164" s="41"/>
      <x:c r="G164" s="41"/>
      <x:c r="H164" s="41"/>
    </x:row>
    <x:row r="165" ht="32" customHeight="1">
      <x:c r="A165" s="43"/>
      <x:c r="B165" s="41"/>
      <x:c r="C165" s="41"/>
      <x:c r="D165" s="41"/>
      <x:c r="E165" s="41"/>
      <x:c r="F165" s="41"/>
      <x:c r="G165" s="41"/>
      <x:c r="H165" s="41"/>
    </x:row>
    <x:row r="166" ht="32" customHeight="1">
      <x:c r="A166" s="43"/>
      <x:c r="B166" s="41"/>
      <x:c r="C166" s="41"/>
      <x:c r="D166" s="41"/>
      <x:c r="E166" s="41"/>
      <x:c r="F166" s="41"/>
      <x:c r="G166" s="41"/>
      <x:c r="H166" s="41"/>
    </x:row>
    <x:row r="167" ht="32" customHeight="1">
      <x:c r="A167" s="43"/>
      <x:c r="B167" s="41"/>
      <x:c r="C167" s="41"/>
      <x:c r="D167" s="41"/>
      <x:c r="E167" s="41"/>
      <x:c r="F167" s="41"/>
      <x:c r="G167" s="41"/>
      <x:c r="H167" s="41"/>
    </x:row>
    <x:row r="168" ht="32" customHeight="1">
      <x:c r="A168" s="43"/>
      <x:c r="B168" s="41"/>
      <x:c r="C168" s="41"/>
      <x:c r="D168" s="41"/>
      <x:c r="E168" s="41"/>
      <x:c r="F168" s="41"/>
      <x:c r="G168" s="41"/>
      <x:c r="H168" s="41"/>
    </x:row>
    <x:row r="169" ht="32" customHeight="1">
      <x:c r="A169" s="43"/>
      <x:c r="B169" s="41"/>
      <x:c r="C169" s="41"/>
      <x:c r="D169" s="41"/>
      <x:c r="E169" s="41"/>
      <x:c r="F169" s="41"/>
      <x:c r="G169" s="41"/>
      <x:c r="H169" s="41"/>
    </x:row>
    <x:row r="170" ht="32" customHeight="1">
      <x:c r="A170" s="43"/>
      <x:c r="B170" s="41"/>
      <x:c r="C170" s="41"/>
      <x:c r="D170" s="41"/>
      <x:c r="E170" s="41"/>
      <x:c r="F170" s="41"/>
      <x:c r="G170" s="41"/>
      <x:c r="H170" s="41"/>
    </x:row>
    <x:row r="171" ht="32" customHeight="1">
      <x:c r="A171" s="43"/>
      <x:c r="B171" s="41"/>
      <x:c r="C171" s="41"/>
      <x:c r="D171" s="41"/>
      <x:c r="E171" s="41"/>
      <x:c r="F171" s="41"/>
      <x:c r="G171" s="41"/>
      <x:c r="H171" s="41"/>
    </x:row>
    <x:row r="172" ht="32" customHeight="1">
      <x:c r="A172" s="43"/>
      <x:c r="B172" s="41"/>
      <x:c r="C172" s="41"/>
      <x:c r="D172" s="41"/>
      <x:c r="E172" s="41"/>
      <x:c r="F172" s="41"/>
      <x:c r="G172" s="41"/>
      <x:c r="H172" s="41"/>
    </x:row>
    <x:row r="173" ht="32" customHeight="1">
      <x:c r="A173" s="43"/>
      <x:c r="B173" s="41"/>
      <x:c r="C173" s="41"/>
      <x:c r="D173" s="41"/>
      <x:c r="E173" s="41"/>
      <x:c r="F173" s="41"/>
      <x:c r="G173" s="41"/>
      <x:c r="H173" s="41"/>
    </x:row>
    <x:row r="174" ht="32" customHeight="1">
      <x:c r="A174" s="43"/>
      <x:c r="B174" s="41"/>
      <x:c r="C174" s="41"/>
      <x:c r="D174" s="41"/>
      <x:c r="E174" s="41"/>
      <x:c r="F174" s="41"/>
      <x:c r="G174" s="41"/>
      <x:c r="H174" s="41"/>
    </x:row>
    <x:row r="175" ht="32" customHeight="1">
      <x:c r="A175" s="43"/>
      <x:c r="B175" s="41"/>
      <x:c r="C175" s="41"/>
      <x:c r="D175" s="41"/>
      <x:c r="E175" s="41"/>
      <x:c r="F175" s="41"/>
      <x:c r="G175" s="41"/>
      <x:c r="H175" s="41"/>
    </x:row>
    <x:row r="176" ht="32" customHeight="1">
      <x:c r="A176" s="43"/>
      <x:c r="B176" s="41"/>
      <x:c r="C176" s="41"/>
      <x:c r="D176" s="41"/>
      <x:c r="E176" s="41"/>
      <x:c r="F176" s="41"/>
      <x:c r="G176" s="41"/>
      <x:c r="H176" s="41"/>
    </x:row>
    <x:row r="177" ht="32" customHeight="1">
      <x:c r="A177" s="43"/>
      <x:c r="B177" s="41"/>
      <x:c r="C177" s="41"/>
      <x:c r="D177" s="41"/>
      <x:c r="E177" s="41"/>
      <x:c r="F177" s="41"/>
      <x:c r="G177" s="41"/>
      <x:c r="H177" s="41"/>
    </x:row>
    <x:row r="178" ht="32" customHeight="1">
      <x:c r="A178" s="43"/>
      <x:c r="B178" s="41"/>
      <x:c r="C178" s="41"/>
      <x:c r="D178" s="41"/>
      <x:c r="E178" s="41"/>
      <x:c r="F178" s="41"/>
      <x:c r="G178" s="41"/>
      <x:c r="H178" s="41"/>
    </x:row>
    <x:row r="179" ht="32" customHeight="1">
      <x:c r="A179" s="43"/>
      <x:c r="B179" s="41"/>
      <x:c r="C179" s="41"/>
      <x:c r="D179" s="41"/>
      <x:c r="E179" s="41"/>
      <x:c r="F179" s="41"/>
      <x:c r="G179" s="41"/>
      <x:c r="H179" s="41"/>
    </x:row>
    <x:row r="180" ht="32" customHeight="1">
      <x:c r="A180" s="43"/>
      <x:c r="B180" s="41"/>
      <x:c r="C180" s="41"/>
      <x:c r="D180" s="41"/>
      <x:c r="E180" s="41"/>
      <x:c r="F180" s="41"/>
      <x:c r="G180" s="41"/>
      <x:c r="H180" s="41"/>
    </x:row>
    <x:row r="181" ht="32" customHeight="1">
      <x:c r="A181" s="43"/>
      <x:c r="B181" s="41"/>
      <x:c r="C181" s="41"/>
      <x:c r="D181" s="41"/>
      <x:c r="E181" s="41"/>
      <x:c r="F181" s="41"/>
      <x:c r="G181" s="41"/>
      <x:c r="H181" s="41"/>
    </x:row>
    <x:row r="182" ht="32" customHeight="1">
      <x:c r="A182" s="43"/>
      <x:c r="B182" s="41"/>
      <x:c r="C182" s="41"/>
      <x:c r="D182" s="41"/>
      <x:c r="E182" s="41"/>
      <x:c r="F182" s="41"/>
      <x:c r="G182" s="41"/>
      <x:c r="H182" s="41"/>
    </x:row>
    <x:row r="183" ht="32" customHeight="1">
      <x:c r="A183" s="43"/>
      <x:c r="B183" s="41"/>
      <x:c r="C183" s="41"/>
      <x:c r="D183" s="41"/>
      <x:c r="E183" s="41"/>
      <x:c r="F183" s="41"/>
      <x:c r="G183" s="41"/>
      <x:c r="H183" s="41"/>
    </x:row>
    <x:row r="184" ht="32" customHeight="1">
      <x:c r="A184" s="43"/>
      <x:c r="B184" s="41"/>
      <x:c r="C184" s="41"/>
      <x:c r="D184" s="41"/>
      <x:c r="E184" s="41"/>
      <x:c r="F184" s="41"/>
      <x:c r="G184" s="41"/>
      <x:c r="H184" s="41"/>
    </x:row>
    <x:row r="185" ht="32" customHeight="1">
      <x:c r="A185" s="43"/>
      <x:c r="B185" s="41"/>
      <x:c r="C185" s="41"/>
      <x:c r="D185" s="41"/>
      <x:c r="E185" s="41"/>
      <x:c r="F185" s="41"/>
      <x:c r="G185" s="41"/>
      <x:c r="H185" s="41"/>
    </x:row>
    <x:row r="186" ht="32" customHeight="1">
      <x:c r="A186" s="43"/>
      <x:c r="B186" s="41"/>
      <x:c r="C186" s="41"/>
      <x:c r="D186" s="41"/>
      <x:c r="E186" s="41"/>
      <x:c r="F186" s="41"/>
      <x:c r="G186" s="41"/>
      <x:c r="H186" s="41"/>
    </x:row>
    <x:row r="187" ht="32" customHeight="1">
      <x:c r="A187" s="43"/>
      <x:c r="B187" s="41"/>
      <x:c r="C187" s="41"/>
      <x:c r="D187" s="41"/>
      <x:c r="E187" s="41"/>
      <x:c r="F187" s="41"/>
      <x:c r="G187" s="41"/>
      <x:c r="H187" s="41"/>
    </x:row>
    <x:row r="188" ht="32" customHeight="1">
      <x:c r="A188" s="43"/>
      <x:c r="B188" s="41"/>
      <x:c r="C188" s="41"/>
      <x:c r="D188" s="41"/>
      <x:c r="E188" s="41"/>
      <x:c r="F188" s="41"/>
      <x:c r="G188" s="41"/>
      <x:c r="H188" s="41"/>
    </x:row>
    <x:row r="189" ht="32" customHeight="1">
      <x:c r="A189" s="43"/>
      <x:c r="B189" s="41"/>
      <x:c r="C189" s="41"/>
      <x:c r="D189" s="41"/>
      <x:c r="E189" s="41"/>
      <x:c r="F189" s="41"/>
      <x:c r="G189" s="41"/>
      <x:c r="H189" s="41"/>
    </x:row>
    <x:row r="190" ht="32" customHeight="1">
      <x:c r="A190" s="43"/>
      <x:c r="B190" s="41"/>
      <x:c r="C190" s="41"/>
      <x:c r="D190" s="41"/>
      <x:c r="E190" s="41"/>
      <x:c r="F190" s="41"/>
      <x:c r="G190" s="41"/>
      <x:c r="H190" s="41"/>
    </x:row>
    <x:row r="191" ht="32" customHeight="1">
      <x:c r="A191" s="43"/>
      <x:c r="B191" s="41"/>
      <x:c r="C191" s="41"/>
      <x:c r="D191" s="41"/>
      <x:c r="E191" s="41"/>
      <x:c r="F191" s="41"/>
      <x:c r="G191" s="41"/>
      <x:c r="H191" s="41"/>
    </x:row>
    <x:row r="192" ht="32" customHeight="1">
      <x:c r="A192" s="43"/>
      <x:c r="B192" s="41"/>
      <x:c r="C192" s="41"/>
      <x:c r="D192" s="41"/>
      <x:c r="E192" s="41"/>
      <x:c r="F192" s="41"/>
      <x:c r="G192" s="41"/>
      <x:c r="H192" s="41"/>
    </x:row>
    <x:row r="193" ht="32" customHeight="1">
      <x:c r="A193" s="43"/>
      <x:c r="B193" s="41"/>
      <x:c r="C193" s="41"/>
      <x:c r="D193" s="41"/>
      <x:c r="E193" s="41"/>
      <x:c r="F193" s="41"/>
      <x:c r="G193" s="41"/>
      <x:c r="H193" s="41"/>
    </x:row>
    <x:row r="194" ht="32" customHeight="1">
      <x:c r="A194" s="43"/>
      <x:c r="B194" s="41"/>
      <x:c r="C194" s="41"/>
      <x:c r="D194" s="41"/>
      <x:c r="E194" s="41"/>
      <x:c r="F194" s="41"/>
      <x:c r="G194" s="41"/>
      <x:c r="H194" s="41"/>
    </x:row>
    <x:row r="195" ht="32" customHeight="1">
      <x:c r="A195" s="43"/>
      <x:c r="B195" s="41"/>
      <x:c r="C195" s="41"/>
      <x:c r="D195" s="41"/>
      <x:c r="E195" s="41"/>
      <x:c r="F195" s="41"/>
      <x:c r="G195" s="41"/>
      <x:c r="H195" s="41"/>
    </x:row>
    <x:row r="196" ht="32" customHeight="1">
      <x:c r="A196" s="43"/>
      <x:c r="B196" s="41"/>
      <x:c r="C196" s="41"/>
      <x:c r="D196" s="41"/>
      <x:c r="E196" s="41"/>
      <x:c r="F196" s="41"/>
      <x:c r="G196" s="41"/>
      <x:c r="H196" s="41"/>
    </x:row>
    <x:row r="197" ht="32" customHeight="1">
      <x:c r="A197" s="43"/>
      <x:c r="B197" s="41"/>
      <x:c r="C197" s="41"/>
      <x:c r="D197" s="41"/>
      <x:c r="E197" s="41"/>
      <x:c r="F197" s="41"/>
      <x:c r="G197" s="41"/>
      <x:c r="H197" s="41"/>
    </x:row>
    <x:row r="198" ht="32" customHeight="1">
      <x:c r="A198" s="43"/>
      <x:c r="B198" s="41"/>
      <x:c r="C198" s="41"/>
      <x:c r="D198" s="41"/>
      <x:c r="E198" s="41"/>
      <x:c r="F198" s="41"/>
      <x:c r="G198" s="41"/>
      <x:c r="H198" s="41"/>
    </x:row>
    <x:row r="199" ht="32" customHeight="1">
      <x:c r="A199" s="43"/>
      <x:c r="B199" s="41"/>
      <x:c r="C199" s="41"/>
      <x:c r="D199" s="41"/>
      <x:c r="E199" s="41"/>
      <x:c r="F199" s="41"/>
      <x:c r="G199" s="41"/>
      <x:c r="H199" s="41"/>
    </x:row>
    <x:row r="200" ht="32" customHeight="1">
      <x:c r="A200" s="43"/>
      <x:c r="B200" s="41"/>
      <x:c r="C200" s="41"/>
      <x:c r="D200" s="41"/>
      <x:c r="E200" s="41"/>
      <x:c r="F200" s="41"/>
      <x:c r="G200" s="41"/>
      <x:c r="H200" s="41"/>
    </x:row>
    <x:row r="201" ht="32" customHeight="1">
      <x:c r="A201" s="43"/>
      <x:c r="B201" s="41"/>
      <x:c r="C201" s="41"/>
      <x:c r="D201" s="41"/>
      <x:c r="E201" s="41"/>
      <x:c r="F201" s="41"/>
      <x:c r="G201" s="41"/>
      <x:c r="H201" s="41"/>
    </x:row>
    <x:row r="202" ht="32" customHeight="1">
      <x:c r="A202" s="43"/>
      <x:c r="B202" s="41"/>
      <x:c r="C202" s="41"/>
      <x:c r="D202" s="41"/>
      <x:c r="E202" s="41"/>
      <x:c r="F202" s="41"/>
      <x:c r="G202" s="41"/>
      <x:c r="H202" s="41"/>
    </x:row>
    <x:row r="203" ht="32" customHeight="1">
      <x:c r="A203" s="43"/>
      <x:c r="B203" s="41"/>
      <x:c r="C203" s="41"/>
      <x:c r="D203" s="41"/>
      <x:c r="E203" s="41"/>
      <x:c r="F203" s="41"/>
      <x:c r="G203" s="41"/>
      <x:c r="H203" s="41"/>
    </x:row>
    <x:row r="204" ht="32" customHeight="1">
      <x:c r="A204" s="43"/>
      <x:c r="B204" s="41"/>
      <x:c r="C204" s="41"/>
      <x:c r="D204" s="41"/>
      <x:c r="E204" s="41"/>
      <x:c r="F204" s="41"/>
      <x:c r="G204" s="41"/>
      <x:c r="H204" s="41"/>
    </x:row>
    <x:row r="205" ht="32" customHeight="1">
      <x:c r="A205" s="43"/>
      <x:c r="B205" s="41"/>
      <x:c r="C205" s="41"/>
      <x:c r="D205" s="41"/>
      <x:c r="E205" s="41"/>
      <x:c r="F205" s="41"/>
      <x:c r="G205" s="41"/>
      <x:c r="H205" s="41"/>
    </x:row>
    <x:row r="206" ht="32" customHeight="1">
      <x:c r="A206" s="43"/>
      <x:c r="B206" s="41"/>
      <x:c r="C206" s="41"/>
      <x:c r="D206" s="41"/>
      <x:c r="E206" s="41"/>
      <x:c r="F206" s="41"/>
      <x:c r="G206" s="41"/>
      <x:c r="H206" s="41"/>
    </x:row>
    <x:row r="207" ht="32" customHeight="1">
      <x:c r="A207" s="43"/>
      <x:c r="B207" s="41"/>
      <x:c r="C207" s="41"/>
      <x:c r="D207" s="41"/>
      <x:c r="E207" s="41"/>
      <x:c r="F207" s="41"/>
      <x:c r="G207" s="41"/>
      <x:c r="H207" s="41"/>
    </x:row>
    <x:row r="208" ht="32" customHeight="1">
      <x:c r="A208" s="43"/>
      <x:c r="B208" s="41"/>
      <x:c r="C208" s="41"/>
      <x:c r="D208" s="41"/>
      <x:c r="E208" s="41"/>
      <x:c r="F208" s="41"/>
      <x:c r="G208" s="41"/>
      <x:c r="H208" s="41"/>
    </x:row>
    <x:row r="209" ht="32" customHeight="1">
      <x:c r="A209" s="43"/>
      <x:c r="B209" s="41"/>
      <x:c r="C209" s="41"/>
      <x:c r="D209" s="41"/>
      <x:c r="E209" s="41"/>
      <x:c r="F209" s="41"/>
      <x:c r="G209" s="41"/>
      <x:c r="H209" s="41"/>
    </x:row>
    <x:row r="210" ht="32" customHeight="1">
      <x:c r="A210" s="43"/>
      <x:c r="B210" s="41"/>
      <x:c r="C210" s="41"/>
      <x:c r="D210" s="41"/>
      <x:c r="E210" s="41"/>
      <x:c r="F210" s="41"/>
      <x:c r="G210" s="41"/>
      <x:c r="H210" s="41"/>
    </x:row>
    <x:row r="211" ht="32" customHeight="1">
      <x:c r="A211" s="43"/>
      <x:c r="B211" s="41"/>
      <x:c r="C211" s="41"/>
      <x:c r="D211" s="41"/>
      <x:c r="E211" s="41"/>
      <x:c r="F211" s="41"/>
      <x:c r="G211" s="41"/>
      <x:c r="H211" s="41"/>
    </x:row>
    <x:row r="212" ht="32" customHeight="1">
      <x:c r="A212" s="43"/>
      <x:c r="B212" s="41"/>
      <x:c r="C212" s="41"/>
      <x:c r="D212" s="41"/>
      <x:c r="E212" s="41"/>
      <x:c r="F212" s="41"/>
      <x:c r="G212" s="41"/>
      <x:c r="H212" s="41"/>
    </x:row>
    <x:row r="213" ht="32" customHeight="1">
      <x:c r="A213" s="43"/>
      <x:c r="B213" s="41"/>
      <x:c r="C213" s="41"/>
      <x:c r="D213" s="41"/>
      <x:c r="E213" s="41"/>
      <x:c r="F213" s="41"/>
      <x:c r="G213" s="41"/>
      <x:c r="H213" s="41"/>
    </x:row>
    <x:row r="214" ht="32" customHeight="1">
      <x:c r="A214" s="43"/>
      <x:c r="B214" s="41"/>
      <x:c r="C214" s="41"/>
      <x:c r="D214" s="41"/>
      <x:c r="E214" s="41"/>
      <x:c r="F214" s="41"/>
      <x:c r="G214" s="41"/>
      <x:c r="H214" s="41"/>
    </x:row>
    <x:row r="215" ht="32" customHeight="1">
      <x:c r="A215" s="43"/>
      <x:c r="B215" s="41"/>
      <x:c r="C215" s="41"/>
      <x:c r="D215" s="41"/>
      <x:c r="E215" s="41"/>
      <x:c r="F215" s="41"/>
      <x:c r="G215" s="41"/>
      <x:c r="H215" s="41"/>
    </x:row>
    <x:row r="216" ht="32" customHeight="1">
      <x:c r="A216" s="43"/>
      <x:c r="B216" s="41"/>
      <x:c r="C216" s="41"/>
      <x:c r="D216" s="41"/>
      <x:c r="E216" s="41"/>
      <x:c r="F216" s="41"/>
      <x:c r="G216" s="41"/>
      <x:c r="H216" s="41"/>
    </x:row>
    <x:row r="217" ht="32" customHeight="1">
      <x:c r="A217" s="43"/>
      <x:c r="B217" s="41"/>
      <x:c r="C217" s="41"/>
      <x:c r="D217" s="41"/>
      <x:c r="E217" s="41"/>
      <x:c r="F217" s="41"/>
      <x:c r="G217" s="41"/>
      <x:c r="H217" s="41"/>
    </x:row>
    <x:row r="218" ht="32" customHeight="1">
      <x:c r="A218" s="43"/>
      <x:c r="B218" s="41"/>
      <x:c r="C218" s="41"/>
      <x:c r="D218" s="41"/>
      <x:c r="E218" s="41"/>
      <x:c r="F218" s="41"/>
      <x:c r="G218" s="41"/>
      <x:c r="H218" s="41"/>
    </x:row>
    <x:row r="219" ht="32" customHeight="1">
      <x:c r="A219" s="43"/>
      <x:c r="B219" s="41"/>
      <x:c r="C219" s="41"/>
      <x:c r="D219" s="41"/>
      <x:c r="E219" s="41"/>
      <x:c r="F219" s="41"/>
      <x:c r="G219" s="41"/>
      <x:c r="H219" s="41"/>
    </x:row>
    <x:row r="220" ht="32" customHeight="1">
      <x:c r="A220" s="43"/>
      <x:c r="B220" s="41"/>
      <x:c r="C220" s="41"/>
      <x:c r="D220" s="41"/>
      <x:c r="E220" s="41"/>
      <x:c r="F220" s="41"/>
      <x:c r="G220" s="41"/>
      <x:c r="H220" s="41"/>
    </x:row>
    <x:row r="221" ht="32" customHeight="1">
      <x:c r="A221" s="43"/>
      <x:c r="B221" s="41"/>
      <x:c r="C221" s="41"/>
      <x:c r="D221" s="41"/>
      <x:c r="E221" s="41"/>
      <x:c r="F221" s="41"/>
      <x:c r="G221" s="41"/>
      <x:c r="H221" s="41"/>
    </x:row>
    <x:row r="222" ht="32" customHeight="1">
      <x:c r="A222" s="43"/>
      <x:c r="B222" s="41"/>
      <x:c r="C222" s="41"/>
      <x:c r="D222" s="41"/>
      <x:c r="E222" s="41"/>
      <x:c r="F222" s="41"/>
      <x:c r="G222" s="41"/>
      <x:c r="H222" s="41"/>
    </x:row>
    <x:row r="223" ht="32" customHeight="1">
      <x:c r="A223" s="43"/>
      <x:c r="B223" s="41"/>
      <x:c r="C223" s="41"/>
      <x:c r="D223" s="41"/>
      <x:c r="E223" s="41"/>
      <x:c r="F223" s="41"/>
      <x:c r="G223" s="41"/>
      <x:c r="H223" s="41"/>
    </x:row>
    <x:row r="224" ht="32" customHeight="1">
      <x:c r="A224" s="43"/>
      <x:c r="B224" s="41"/>
      <x:c r="C224" s="41"/>
      <x:c r="D224" s="41"/>
      <x:c r="E224" s="41"/>
      <x:c r="F224" s="41"/>
      <x:c r="G224" s="41"/>
      <x:c r="H224" s="41"/>
    </x:row>
    <x:row r="225" ht="32" customHeight="1">
      <x:c r="A225" s="43"/>
      <x:c r="B225" s="41"/>
      <x:c r="C225" s="41"/>
      <x:c r="D225" s="41"/>
      <x:c r="E225" s="41"/>
      <x:c r="F225" s="41"/>
      <x:c r="G225" s="41"/>
      <x:c r="H225" s="41"/>
    </x:row>
    <x:row r="226" ht="32" customHeight="1">
      <x:c r="A226" s="43"/>
      <x:c r="B226" s="41"/>
      <x:c r="C226" s="41"/>
      <x:c r="D226" s="41"/>
      <x:c r="E226" s="41"/>
      <x:c r="F226" s="41"/>
      <x:c r="G226" s="41"/>
      <x:c r="H226" s="41"/>
    </x:row>
    <x:row r="227" ht="32" customHeight="1">
      <x:c r="A227" s="43"/>
      <x:c r="B227" s="41"/>
      <x:c r="C227" s="41"/>
      <x:c r="D227" s="41"/>
      <x:c r="E227" s="41"/>
      <x:c r="F227" s="41"/>
      <x:c r="G227" s="41"/>
      <x:c r="H227" s="41"/>
    </x:row>
    <x:row r="228" ht="32" customHeight="1">
      <x:c r="A228" s="43"/>
      <x:c r="B228" s="41"/>
      <x:c r="C228" s="41"/>
      <x:c r="D228" s="41"/>
      <x:c r="E228" s="41"/>
      <x:c r="F228" s="41"/>
      <x:c r="G228" s="41"/>
      <x:c r="H228" s="41"/>
    </x:row>
    <x:row r="229" ht="32" customHeight="1">
      <x:c r="A229" s="43"/>
      <x:c r="B229" s="41"/>
      <x:c r="C229" s="41"/>
      <x:c r="D229" s="41"/>
      <x:c r="E229" s="41"/>
      <x:c r="F229" s="41"/>
      <x:c r="G229" s="41"/>
      <x:c r="H229" s="41"/>
    </x:row>
    <x:row r="230" ht="32" customHeight="1">
      <x:c r="A230" s="43"/>
      <x:c r="B230" s="41"/>
      <x:c r="C230" s="41"/>
      <x:c r="D230" s="41"/>
      <x:c r="E230" s="41"/>
      <x:c r="F230" s="41"/>
      <x:c r="G230" s="41"/>
      <x:c r="H230" s="41"/>
    </x:row>
    <x:row r="231" ht="32" customHeight="1">
      <x:c r="A231" s="43"/>
      <x:c r="B231" s="41"/>
      <x:c r="C231" s="41"/>
      <x:c r="D231" s="41"/>
      <x:c r="E231" s="41"/>
      <x:c r="F231" s="41"/>
      <x:c r="G231" s="41"/>
      <x:c r="H231" s="41"/>
    </x:row>
    <x:row r="232" ht="32" customHeight="1">
      <x:c r="A232" s="43"/>
      <x:c r="B232" s="41"/>
      <x:c r="C232" s="41"/>
      <x:c r="D232" s="41"/>
      <x:c r="E232" s="41"/>
      <x:c r="F232" s="41"/>
      <x:c r="G232" s="41"/>
      <x:c r="H232" s="41"/>
    </x:row>
    <x:row r="233" ht="32" customHeight="1">
      <x:c r="A233" s="43"/>
      <x:c r="B233" s="41"/>
      <x:c r="C233" s="41"/>
      <x:c r="D233" s="41"/>
      <x:c r="E233" s="41"/>
      <x:c r="F233" s="41"/>
      <x:c r="G233" s="41"/>
      <x:c r="H233" s="41"/>
    </x:row>
    <x:row r="234" ht="32" customHeight="1">
      <x:c r="A234" s="43"/>
      <x:c r="B234" s="41"/>
      <x:c r="C234" s="41"/>
      <x:c r="D234" s="41"/>
      <x:c r="E234" s="41"/>
      <x:c r="F234" s="41"/>
      <x:c r="G234" s="41"/>
      <x:c r="H234" s="41"/>
    </x:row>
    <x:row r="235" ht="32" customHeight="1">
      <x:c r="A235" s="43"/>
      <x:c r="B235" s="41"/>
      <x:c r="C235" s="41"/>
      <x:c r="D235" s="41"/>
      <x:c r="E235" s="41"/>
      <x:c r="F235" s="41"/>
      <x:c r="G235" s="41"/>
      <x:c r="H235" s="41"/>
    </x:row>
    <x:row r="236" ht="32" customHeight="1">
      <x:c r="A236" s="43"/>
      <x:c r="B236" s="41"/>
      <x:c r="C236" s="41"/>
      <x:c r="D236" s="41"/>
      <x:c r="E236" s="41"/>
      <x:c r="F236" s="41"/>
      <x:c r="G236" s="41"/>
      <x:c r="H236" s="41"/>
    </x:row>
    <x:row r="237" ht="32" customHeight="1">
      <x:c r="A237" s="43"/>
      <x:c r="B237" s="41"/>
      <x:c r="C237" s="41"/>
      <x:c r="D237" s="41"/>
      <x:c r="E237" s="41"/>
      <x:c r="F237" s="41"/>
      <x:c r="G237" s="41"/>
      <x:c r="H237" s="41"/>
    </x:row>
    <x:row r="238" ht="32" customHeight="1">
      <x:c r="A238" s="43"/>
      <x:c r="B238" s="41"/>
      <x:c r="C238" s="41"/>
      <x:c r="D238" s="41"/>
      <x:c r="E238" s="41"/>
      <x:c r="F238" s="41"/>
      <x:c r="G238" s="41"/>
      <x:c r="H238" s="41"/>
    </x:row>
    <x:row r="239" ht="32" customHeight="1">
      <x:c r="A239" s="43"/>
      <x:c r="B239" s="41"/>
      <x:c r="C239" s="41"/>
      <x:c r="D239" s="41"/>
      <x:c r="E239" s="41"/>
      <x:c r="F239" s="41"/>
      <x:c r="G239" s="41"/>
      <x:c r="H239" s="41"/>
    </x:row>
    <x:row r="240" ht="32" customHeight="1">
      <x:c r="A240" s="43"/>
      <x:c r="B240" s="41"/>
      <x:c r="C240" s="41"/>
      <x:c r="D240" s="41"/>
      <x:c r="E240" s="41"/>
      <x:c r="F240" s="41"/>
      <x:c r="G240" s="41"/>
      <x:c r="H240" s="41"/>
    </x:row>
    <x:row r="241" ht="32" customHeight="1">
      <x:c r="A241" s="43"/>
      <x:c r="B241" s="41"/>
      <x:c r="C241" s="41"/>
      <x:c r="D241" s="41"/>
      <x:c r="E241" s="41"/>
      <x:c r="F241" s="41"/>
      <x:c r="G241" s="41"/>
      <x:c r="H241" s="41"/>
    </x:row>
    <x:row r="242" ht="32" customHeight="1">
      <x:c r="A242" s="43"/>
      <x:c r="B242" s="41"/>
      <x:c r="C242" s="41"/>
      <x:c r="D242" s="41"/>
      <x:c r="E242" s="41"/>
      <x:c r="F242" s="41"/>
      <x:c r="G242" s="41"/>
      <x:c r="H242" s="41"/>
    </x:row>
    <x:row r="243" ht="32" customHeight="1">
      <x:c r="A243" s="43"/>
      <x:c r="B243" s="41"/>
      <x:c r="C243" s="41"/>
      <x:c r="D243" s="41"/>
      <x:c r="E243" s="41"/>
      <x:c r="F243" s="41"/>
      <x:c r="G243" s="41"/>
      <x:c r="H243" s="41"/>
    </x:row>
    <x:row r="244" ht="32" customHeight="1">
      <x:c r="A244" s="43"/>
      <x:c r="B244" s="41"/>
      <x:c r="C244" s="41"/>
      <x:c r="D244" s="41"/>
      <x:c r="E244" s="41"/>
      <x:c r="F244" s="41"/>
      <x:c r="G244" s="41"/>
      <x:c r="H244" s="41"/>
    </x:row>
    <x:row r="245" ht="32" customHeight="1">
      <x:c r="A245" s="43"/>
      <x:c r="B245" s="41"/>
      <x:c r="C245" s="41"/>
      <x:c r="D245" s="41"/>
      <x:c r="E245" s="41"/>
      <x:c r="F245" s="41"/>
      <x:c r="G245" s="41"/>
      <x:c r="H245" s="41"/>
    </x:row>
    <x:row r="246" ht="32" customHeight="1">
      <x:c r="A246" s="43"/>
      <x:c r="B246" s="41"/>
      <x:c r="C246" s="41"/>
      <x:c r="D246" s="41"/>
      <x:c r="E246" s="41"/>
      <x:c r="F246" s="41"/>
      <x:c r="G246" s="41"/>
      <x:c r="H246" s="41"/>
    </x:row>
    <x:row r="247" ht="32" customHeight="1">
      <x:c r="A247" s="43"/>
      <x:c r="B247" s="41"/>
      <x:c r="C247" s="41"/>
      <x:c r="D247" s="41"/>
      <x:c r="E247" s="41"/>
      <x:c r="F247" s="41"/>
      <x:c r="G247" s="41"/>
      <x:c r="H247" s="41"/>
    </x:row>
    <x:row r="248" ht="32" customHeight="1">
      <x:c r="A248" s="43"/>
      <x:c r="B248" s="41"/>
      <x:c r="C248" s="41"/>
      <x:c r="D248" s="41"/>
      <x:c r="E248" s="41"/>
      <x:c r="F248" s="41"/>
      <x:c r="G248" s="41"/>
      <x:c r="H248" s="41"/>
    </x:row>
    <x:row r="249" ht="32" customHeight="1">
      <x:c r="A249" s="43"/>
      <x:c r="B249" s="41"/>
      <x:c r="C249" s="41"/>
      <x:c r="D249" s="41"/>
      <x:c r="E249" s="41"/>
      <x:c r="F249" s="41"/>
      <x:c r="G249" s="41"/>
      <x:c r="H249" s="41"/>
    </x:row>
    <x:row r="250" ht="32" customHeight="1">
      <x:c r="A250" s="43"/>
      <x:c r="B250" s="41"/>
      <x:c r="C250" s="41"/>
      <x:c r="D250" s="41"/>
      <x:c r="E250" s="41"/>
      <x:c r="F250" s="41"/>
      <x:c r="G250" s="41"/>
      <x:c r="H250" s="41"/>
    </x:row>
    <x:row r="251" ht="32" customHeight="1">
      <x:c r="A251" s="43"/>
      <x:c r="B251" s="41"/>
      <x:c r="C251" s="41"/>
      <x:c r="D251" s="41"/>
      <x:c r="E251" s="41"/>
      <x:c r="F251" s="41"/>
      <x:c r="G251" s="41"/>
      <x:c r="H251" s="41"/>
    </x:row>
    <x:row r="252" ht="32" customHeight="1">
      <x:c r="A252" s="43"/>
      <x:c r="B252" s="41"/>
      <x:c r="C252" s="41"/>
      <x:c r="D252" s="41"/>
      <x:c r="E252" s="41"/>
      <x:c r="F252" s="41"/>
      <x:c r="G252" s="41"/>
      <x:c r="H252" s="41"/>
    </x:row>
    <x:row r="253" ht="32" customHeight="1">
      <x:c r="A253" s="43"/>
      <x:c r="B253" s="41"/>
      <x:c r="C253" s="41"/>
      <x:c r="D253" s="41"/>
      <x:c r="E253" s="41"/>
      <x:c r="F253" s="41"/>
      <x:c r="G253" s="41"/>
      <x:c r="H253" s="41"/>
    </x:row>
    <x:row r="254" ht="32" customHeight="1">
      <x:c r="A254" s="43"/>
      <x:c r="B254" s="41"/>
      <x:c r="C254" s="41"/>
      <x:c r="D254" s="41"/>
      <x:c r="E254" s="41"/>
      <x:c r="F254" s="41"/>
      <x:c r="G254" s="41"/>
      <x:c r="H254" s="41"/>
    </x:row>
    <x:row r="255" ht="32" customHeight="1">
      <x:c r="A255" s="43"/>
      <x:c r="B255" s="41"/>
      <x:c r="C255" s="41"/>
      <x:c r="D255" s="41"/>
      <x:c r="E255" s="41"/>
      <x:c r="F255" s="41"/>
      <x:c r="G255" s="41"/>
      <x:c r="H255" s="41"/>
    </x:row>
    <x:row r="256" ht="32" customHeight="1">
      <x:c r="A256" s="43"/>
      <x:c r="B256" s="41"/>
      <x:c r="C256" s="41"/>
      <x:c r="D256" s="41"/>
      <x:c r="E256" s="41"/>
      <x:c r="F256" s="41"/>
      <x:c r="G256" s="41"/>
      <x:c r="H256" s="41"/>
    </x:row>
    <x:row r="257" ht="32" customHeight="1">
      <x:c r="A257" s="43"/>
      <x:c r="B257" s="41"/>
      <x:c r="C257" s="41"/>
      <x:c r="D257" s="41"/>
      <x:c r="E257" s="41"/>
      <x:c r="F257" s="41"/>
      <x:c r="G257" s="41"/>
      <x:c r="H257" s="41"/>
    </x:row>
    <x:row r="258" ht="32" customHeight="1">
      <x:c r="A258" s="43"/>
      <x:c r="B258" s="41"/>
      <x:c r="C258" s="41"/>
      <x:c r="D258" s="41"/>
      <x:c r="E258" s="41"/>
      <x:c r="F258" s="41"/>
      <x:c r="G258" s="41"/>
      <x:c r="H258" s="41"/>
    </x:row>
    <x:row r="259" ht="32" customHeight="1">
      <x:c r="A259" s="43"/>
      <x:c r="B259" s="41"/>
      <x:c r="C259" s="41"/>
      <x:c r="D259" s="41"/>
      <x:c r="E259" s="41"/>
      <x:c r="F259" s="41"/>
      <x:c r="G259" s="41"/>
      <x:c r="H259" s="41"/>
    </x:row>
    <x:row r="260" ht="32" customHeight="1">
      <x:c r="A260" s="43"/>
      <x:c r="B260" s="41"/>
      <x:c r="C260" s="41"/>
      <x:c r="D260" s="41"/>
      <x:c r="E260" s="41"/>
      <x:c r="F260" s="41"/>
      <x:c r="G260" s="41"/>
      <x:c r="H260" s="41"/>
    </x:row>
    <x:row r="261" ht="32" customHeight="1">
      <x:c r="A261" s="43"/>
      <x:c r="B261" s="41"/>
      <x:c r="C261" s="41"/>
      <x:c r="D261" s="41"/>
      <x:c r="E261" s="41"/>
      <x:c r="F261" s="41"/>
      <x:c r="G261" s="41"/>
      <x:c r="H261" s="41"/>
    </x:row>
    <x:row r="262" ht="32" customHeight="1">
      <x:c r="A262" s="43"/>
      <x:c r="B262" s="41"/>
      <x:c r="C262" s="41"/>
      <x:c r="D262" s="41"/>
      <x:c r="E262" s="41"/>
      <x:c r="F262" s="41"/>
      <x:c r="G262" s="41"/>
      <x:c r="H262" s="41"/>
    </x:row>
    <x:row r="263" ht="32" customHeight="1">
      <x:c r="A263" s="43"/>
      <x:c r="B263" s="41"/>
      <x:c r="C263" s="41"/>
      <x:c r="D263" s="41"/>
      <x:c r="E263" s="41"/>
      <x:c r="F263" s="41"/>
      <x:c r="G263" s="41"/>
      <x:c r="H263" s="41"/>
    </x:row>
    <x:row r="264" ht="32" customHeight="1">
      <x:c r="A264" s="43"/>
      <x:c r="B264" s="41"/>
      <x:c r="C264" s="41"/>
      <x:c r="D264" s="41"/>
      <x:c r="E264" s="41"/>
      <x:c r="F264" s="41"/>
      <x:c r="G264" s="41"/>
      <x:c r="H264" s="41"/>
    </x:row>
    <x:row r="265" ht="32" customHeight="1">
      <x:c r="A265" s="43"/>
      <x:c r="B265" s="41"/>
      <x:c r="C265" s="41"/>
      <x:c r="D265" s="41"/>
      <x:c r="E265" s="41"/>
      <x:c r="F265" s="41"/>
      <x:c r="G265" s="41"/>
      <x:c r="H265" s="41"/>
    </x:row>
    <x:row r="266" ht="32" customHeight="1">
      <x:c r="A266" s="43"/>
      <x:c r="B266" s="41"/>
      <x:c r="C266" s="41"/>
      <x:c r="D266" s="41"/>
      <x:c r="E266" s="41"/>
      <x:c r="F266" s="41"/>
      <x:c r="G266" s="41"/>
      <x:c r="H266" s="41"/>
    </x:row>
    <x:row r="267" ht="32" customHeight="1">
      <x:c r="A267" s="43"/>
      <x:c r="B267" s="41"/>
      <x:c r="C267" s="41"/>
      <x:c r="D267" s="41"/>
      <x:c r="E267" s="41"/>
      <x:c r="F267" s="41"/>
      <x:c r="G267" s="41"/>
      <x:c r="H267" s="41"/>
    </x:row>
    <x:row r="268" ht="32" customHeight="1">
      <x:c r="A268" s="43"/>
      <x:c r="B268" s="41"/>
      <x:c r="C268" s="41"/>
      <x:c r="D268" s="41"/>
      <x:c r="E268" s="41"/>
      <x:c r="F268" s="41"/>
      <x:c r="G268" s="41"/>
      <x:c r="H268" s="41"/>
    </x:row>
    <x:row r="269" ht="32" customHeight="1">
      <x:c r="A269" s="43"/>
      <x:c r="B269" s="41"/>
      <x:c r="C269" s="41"/>
      <x:c r="D269" s="41"/>
      <x:c r="E269" s="41"/>
      <x:c r="F269" s="41"/>
      <x:c r="G269" s="41"/>
      <x:c r="H269" s="41"/>
    </x:row>
    <x:row r="270" ht="32" customHeight="1">
      <x:c r="A270" s="43"/>
      <x:c r="B270" s="41"/>
      <x:c r="C270" s="41"/>
      <x:c r="D270" s="41"/>
      <x:c r="E270" s="41"/>
      <x:c r="F270" s="41"/>
      <x:c r="G270" s="41"/>
      <x:c r="H270" s="41"/>
    </x:row>
    <x:row r="271" ht="32" customHeight="1">
      <x:c r="A271" s="43"/>
      <x:c r="B271" s="41"/>
      <x:c r="C271" s="41"/>
      <x:c r="D271" s="41"/>
      <x:c r="E271" s="41"/>
      <x:c r="F271" s="41"/>
      <x:c r="G271" s="41"/>
      <x:c r="H271" s="41"/>
    </x:row>
    <x:row r="272" ht="32" customHeight="1">
      <x:c r="A272" s="43"/>
      <x:c r="B272" s="41"/>
      <x:c r="C272" s="41"/>
      <x:c r="D272" s="41"/>
      <x:c r="E272" s="41"/>
      <x:c r="F272" s="41"/>
      <x:c r="G272" s="41"/>
      <x:c r="H272" s="41"/>
    </x:row>
    <x:row r="273" ht="32" customHeight="1">
      <x:c r="A273" s="43"/>
      <x:c r="B273" s="41"/>
      <x:c r="C273" s="41"/>
      <x:c r="D273" s="41"/>
      <x:c r="E273" s="41"/>
      <x:c r="F273" s="41"/>
      <x:c r="G273" s="41"/>
      <x:c r="H273" s="41"/>
    </x:row>
    <x:row r="274" ht="32" customHeight="1">
      <x:c r="A274" s="43"/>
      <x:c r="B274" s="41"/>
      <x:c r="C274" s="41"/>
      <x:c r="D274" s="41"/>
      <x:c r="E274" s="41"/>
      <x:c r="F274" s="41"/>
      <x:c r="G274" s="41"/>
      <x:c r="H274" s="41"/>
    </x:row>
    <x:row r="275" ht="32" customHeight="1">
      <x:c r="A275" s="43"/>
      <x:c r="B275" s="41"/>
      <x:c r="C275" s="41"/>
      <x:c r="D275" s="41"/>
      <x:c r="E275" s="41"/>
      <x:c r="F275" s="41"/>
      <x:c r="G275" s="41"/>
      <x:c r="H275" s="41"/>
    </x:row>
    <x:row r="276" ht="32" customHeight="1">
      <x:c r="A276" s="43"/>
      <x:c r="B276" s="41"/>
      <x:c r="C276" s="41"/>
      <x:c r="D276" s="41"/>
      <x:c r="E276" s="41"/>
      <x:c r="F276" s="41"/>
      <x:c r="G276" s="41"/>
      <x:c r="H276" s="41"/>
    </x:row>
    <x:row r="277" ht="32" customHeight="1">
      <x:c r="A277" s="43"/>
      <x:c r="B277" s="41"/>
      <x:c r="C277" s="41"/>
      <x:c r="D277" s="41"/>
      <x:c r="E277" s="41"/>
      <x:c r="F277" s="41"/>
      <x:c r="G277" s="41"/>
      <x:c r="H277" s="41"/>
    </x:row>
    <x:row r="278" ht="32" customHeight="1">
      <x:c r="A278" s="43"/>
      <x:c r="B278" s="41"/>
      <x:c r="C278" s="41"/>
      <x:c r="D278" s="41"/>
      <x:c r="E278" s="41"/>
      <x:c r="F278" s="41"/>
      <x:c r="G278" s="41"/>
      <x:c r="H278" s="41"/>
    </x:row>
    <x:row r="279" ht="32" customHeight="1">
      <x:c r="A279" s="43"/>
      <x:c r="B279" s="41"/>
      <x:c r="C279" s="41"/>
      <x:c r="D279" s="41"/>
      <x:c r="E279" s="41"/>
      <x:c r="F279" s="41"/>
      <x:c r="G279" s="41"/>
      <x:c r="H279" s="41"/>
    </x:row>
    <x:row r="280" ht="32" customHeight="1">
      <x:c r="A280" s="43"/>
      <x:c r="B280" s="41"/>
      <x:c r="C280" s="41"/>
      <x:c r="D280" s="41"/>
      <x:c r="E280" s="41"/>
      <x:c r="F280" s="41"/>
      <x:c r="G280" s="41"/>
      <x:c r="H280" s="41"/>
    </x:row>
    <x:row r="281" ht="32" customHeight="1">
      <x:c r="A281" s="43"/>
      <x:c r="B281" s="41"/>
      <x:c r="C281" s="41"/>
      <x:c r="D281" s="41"/>
      <x:c r="E281" s="41"/>
      <x:c r="F281" s="41"/>
      <x:c r="G281" s="41"/>
      <x:c r="H281" s="41"/>
    </x:row>
    <x:row r="282" ht="32" customHeight="1">
      <x:c r="A282" s="43"/>
      <x:c r="B282" s="41"/>
      <x:c r="C282" s="41"/>
      <x:c r="D282" s="41"/>
      <x:c r="E282" s="41"/>
      <x:c r="F282" s="41"/>
      <x:c r="G282" s="41"/>
      <x:c r="H282" s="41"/>
    </x:row>
    <x:row r="283" ht="32" customHeight="1">
      <x:c r="A283" s="43"/>
      <x:c r="B283" s="41"/>
      <x:c r="C283" s="41"/>
      <x:c r="D283" s="41"/>
      <x:c r="E283" s="41"/>
      <x:c r="F283" s="41"/>
      <x:c r="G283" s="41"/>
      <x:c r="H283" s="41"/>
    </x:row>
    <x:row r="284" ht="32" customHeight="1">
      <x:c r="A284" s="43"/>
      <x:c r="B284" s="41"/>
      <x:c r="C284" s="41"/>
      <x:c r="D284" s="41"/>
      <x:c r="E284" s="41"/>
      <x:c r="F284" s="41"/>
      <x:c r="G284" s="41"/>
      <x:c r="H284" s="41"/>
    </x:row>
    <x:row r="285" ht="32" customHeight="1">
      <x:c r="A285" s="43"/>
      <x:c r="B285" s="41"/>
      <x:c r="C285" s="41"/>
      <x:c r="D285" s="41"/>
      <x:c r="E285" s="41"/>
      <x:c r="F285" s="41"/>
      <x:c r="G285" s="41"/>
      <x:c r="H285" s="41"/>
    </x:row>
    <x:row r="286" ht="32" customHeight="1">
      <x:c r="A286" s="43"/>
      <x:c r="B286" s="41"/>
      <x:c r="C286" s="41"/>
      <x:c r="D286" s="41"/>
      <x:c r="E286" s="41"/>
      <x:c r="F286" s="41"/>
      <x:c r="G286" s="41"/>
      <x:c r="H286" s="41"/>
    </x:row>
    <x:row r="287" ht="32" customHeight="1">
      <x:c r="A287" s="43"/>
      <x:c r="B287" s="41"/>
      <x:c r="C287" s="41"/>
      <x:c r="D287" s="41"/>
      <x:c r="E287" s="41"/>
      <x:c r="F287" s="41"/>
      <x:c r="G287" s="41"/>
      <x:c r="H287" s="41"/>
    </x:row>
    <x:row r="288" ht="32" customHeight="1">
      <x:c r="A288" s="43"/>
      <x:c r="B288" s="41"/>
      <x:c r="C288" s="41"/>
      <x:c r="D288" s="41"/>
      <x:c r="E288" s="41"/>
      <x:c r="F288" s="41"/>
      <x:c r="G288" s="41"/>
      <x:c r="H288" s="41"/>
    </x:row>
    <x:row r="289" ht="32" customHeight="1">
      <x:c r="A289" s="43"/>
      <x:c r="B289" s="41"/>
      <x:c r="C289" s="41"/>
      <x:c r="D289" s="41"/>
      <x:c r="E289" s="41"/>
      <x:c r="F289" s="41"/>
      <x:c r="G289" s="41"/>
      <x:c r="H289" s="41"/>
    </x:row>
    <x:row r="290" ht="32" customHeight="1">
      <x:c r="A290" s="43"/>
      <x:c r="B290" s="41"/>
      <x:c r="C290" s="41"/>
      <x:c r="D290" s="41"/>
      <x:c r="E290" s="41"/>
      <x:c r="F290" s="41"/>
      <x:c r="G290" s="41"/>
      <x:c r="H290" s="41"/>
    </x:row>
    <x:row r="291" ht="32" customHeight="1">
      <x:c r="A291" s="43"/>
      <x:c r="B291" s="41"/>
      <x:c r="C291" s="41"/>
      <x:c r="D291" s="41"/>
      <x:c r="E291" s="41"/>
      <x:c r="F291" s="41"/>
      <x:c r="G291" s="41"/>
      <x:c r="H291" s="41"/>
    </x:row>
    <x:row r="292" ht="32" customHeight="1">
      <x:c r="A292" s="43"/>
      <x:c r="B292" s="41"/>
      <x:c r="C292" s="41"/>
      <x:c r="D292" s="41"/>
      <x:c r="E292" s="41"/>
      <x:c r="F292" s="41"/>
      <x:c r="G292" s="41"/>
      <x:c r="H292" s="41"/>
    </x:row>
    <x:row r="293" ht="32" customHeight="1">
      <x:c r="A293" s="43"/>
      <x:c r="B293" s="41"/>
      <x:c r="C293" s="41"/>
      <x:c r="D293" s="41"/>
      <x:c r="E293" s="41"/>
      <x:c r="F293" s="41"/>
      <x:c r="G293" s="41"/>
      <x:c r="H293" s="41"/>
    </x:row>
    <x:row r="294" ht="32" customHeight="1">
      <x:c r="A294" s="43"/>
      <x:c r="B294" s="41"/>
      <x:c r="C294" s="41"/>
      <x:c r="D294" s="41"/>
      <x:c r="E294" s="41"/>
      <x:c r="F294" s="41"/>
      <x:c r="G294" s="41"/>
      <x:c r="H294" s="41"/>
    </x:row>
    <x:row r="295" ht="32" customHeight="1">
      <x:c r="A295" s="43"/>
      <x:c r="B295" s="41"/>
      <x:c r="C295" s="41"/>
      <x:c r="D295" s="41"/>
      <x:c r="E295" s="41"/>
      <x:c r="F295" s="41"/>
      <x:c r="G295" s="41"/>
      <x:c r="H295" s="41"/>
    </x:row>
    <x:row r="296" ht="32" customHeight="1">
      <x:c r="A296" s="43"/>
      <x:c r="B296" s="41"/>
      <x:c r="C296" s="41"/>
      <x:c r="D296" s="41"/>
      <x:c r="E296" s="41"/>
      <x:c r="F296" s="41"/>
      <x:c r="G296" s="41"/>
      <x:c r="H296" s="41"/>
    </x:row>
    <x:row r="297" ht="32" customHeight="1">
      <x:c r="A297" s="43"/>
      <x:c r="B297" s="41"/>
      <x:c r="C297" s="41"/>
      <x:c r="D297" s="41"/>
      <x:c r="E297" s="41"/>
      <x:c r="F297" s="41"/>
      <x:c r="G297" s="41"/>
      <x:c r="H297" s="41"/>
    </x:row>
    <x:row r="298" ht="32" customHeight="1">
      <x:c r="A298" s="43"/>
      <x:c r="B298" s="41"/>
      <x:c r="C298" s="41"/>
      <x:c r="D298" s="41"/>
      <x:c r="E298" s="41"/>
      <x:c r="F298" s="41"/>
      <x:c r="G298" s="41"/>
      <x:c r="H298" s="41"/>
    </x:row>
    <x:row r="299" ht="32" customHeight="1">
      <x:c r="A299" s="43"/>
      <x:c r="B299" s="41"/>
      <x:c r="C299" s="41"/>
      <x:c r="D299" s="41"/>
      <x:c r="E299" s="41"/>
      <x:c r="F299" s="41"/>
      <x:c r="G299" s="41"/>
      <x:c r="H299" s="41"/>
    </x:row>
    <x:row r="300" ht="32" customHeight="1">
      <x:c r="A300" s="43"/>
      <x:c r="B300" s="41"/>
      <x:c r="C300" s="41"/>
      <x:c r="D300" s="41"/>
      <x:c r="E300" s="41"/>
      <x:c r="F300" s="41"/>
      <x:c r="G300" s="41"/>
      <x:c r="H300" s="41"/>
    </x:row>
    <x:row r="301" ht="32" customHeight="1">
      <x:c r="A301" s="43"/>
      <x:c r="B301" s="41"/>
      <x:c r="C301" s="41"/>
      <x:c r="D301" s="41"/>
      <x:c r="E301" s="41"/>
      <x:c r="F301" s="41"/>
      <x:c r="G301" s="41"/>
      <x:c r="H301" s="41"/>
    </x:row>
    <x:row r="302" ht="32" customHeight="1">
      <x:c r="A302" s="43"/>
      <x:c r="B302" s="41"/>
      <x:c r="C302" s="41"/>
      <x:c r="D302" s="41"/>
      <x:c r="E302" s="41"/>
      <x:c r="F302" s="41"/>
      <x:c r="G302" s="41"/>
      <x:c r="H302" s="41"/>
    </x:row>
    <x:row r="303" ht="32" customHeight="1">
      <x:c r="A303" s="43"/>
      <x:c r="B303" s="41"/>
      <x:c r="C303" s="41"/>
      <x:c r="D303" s="41"/>
      <x:c r="E303" s="41"/>
      <x:c r="F303" s="41"/>
      <x:c r="G303" s="41"/>
      <x:c r="H303" s="41"/>
    </x:row>
    <x:row r="304" ht="32" customHeight="1">
      <x:c r="A304" s="44"/>
      <x:c r="B304" s="42"/>
      <x:c r="C304" s="42"/>
      <x:c r="D304" s="42"/>
      <x:c r="E304" s="42"/>
      <x:c r="F304" s="42"/>
      <x:c r="G304" s="42"/>
      <x:c r="H304" s="42"/>
    </x:row>
  </x:sheetData>
  <x:mergeCells>
    <x:mergeCell ref="A1:H1"/>
    <x:mergeCell ref="A2:H2"/>
  </x:mergeCells>
  <x:dataValidations count="2">
    <x:dataValidation type="list" sqref="B5:B304">
      <x:formula1>'Approved Repertoire'!$A$5:$A$104</x:formula1>
    </x:dataValidation>
    <x:dataValidation type="list" sqref="D5:D304">
      <x:formula1>"Call to Worship,Adoration / Praise,Confession / Lament,Assurance,Petition / Intercession,Illumination,Response,Communion,Baptism,Offering,Sending / Benediction,Other"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3f379443b8c4715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1" hidden="0" customWidth="1"/>
    <x:col min="3" max="3" width="28" hidden="0" customWidth="1"/>
    <x:col min="4" max="4" width="13" hidden="0" customWidth="1"/>
    <x:col min="5" max="5" width="13" hidden="0" customWidth="1"/>
    <x:col min="6" max="6" width="14" hidden="0" customWidth="1"/>
    <x:col min="7" max="7" width="11" hidden="0" customWidth="1"/>
    <x:col min="8" max="8" width="13" hidden="0" customWidth="1"/>
    <x:col min="9" max="9" width="9" hidden="0" customWidth="1"/>
    <x:col min="10" max="10" width="34" hidden="0" customWidth="1"/>
    <x:col min="11" max="11" width="14" hidden="0" customWidth="1"/>
  </x:cols>
  <x:sheetData>
    <x:row r="1" ht="32" customHeight="1">
      <x:c r="A1" s="3" t="str">
        <x:v>Weekly Set Planner</x:v>
      </x:c>
    </x:row>
    <x:row r="2" ht="28" customHeight="1">
      <x:c r="A2" s="7" t="str">
        <x:v>Use approved repertoire and recent-use information to prepare a proposed set for pastoral review.</x:v>
      </x:c>
    </x:row>
    <x:row r="4" ht="36" customHeight="1">
      <x:c r="A4" s="11" t="str">
        <x:v>Service Date</x:v>
      </x:c>
      <x:c r="B4" s="11"/>
      <x:c r="C4" s="11" t="str">
        <x:v>Sermon Text</x:v>
      </x:c>
      <x:c r="D4" s="11"/>
      <x:c r="E4" s="11" t="str">
        <x:v>Sermon / Service Theme</x:v>
      </x:c>
      <x:c r="F4" s="11"/>
      <x:c r="G4" s="11"/>
      <x:c r="H4" s="11"/>
      <x:c r="I4" s="11" t="str">
        <x:v>Pastoral Direction</x:v>
      </x:c>
      <x:c r="J4" s="11"/>
      <x:c r="K4" s="11"/>
    </x:row>
    <x:row r="5" ht="36" customHeight="1">
      <x:c r="A5" s="81" t="n">
        <x:v>46250</x:v>
      </x:c>
      <x:c r="B5" s="80"/>
      <x:c r="C5" s="80" t="str">
        <x:v>Example text — replace me</x:v>
      </x:c>
      <x:c r="D5" s="80"/>
      <x:c r="E5" s="80" t="str">
        <x:v>Example theme — replace me</x:v>
      </x:c>
      <x:c r="F5" s="80"/>
      <x:c r="G5" s="80"/>
      <x:c r="H5" s="80"/>
      <x:c r="I5" s="80" t="str"/>
      <x:c r="J5" s="80"/>
      <x:c r="K5" s="80"/>
    </x:row>
    <x:row r="7" ht="32" customHeight="1">
      <x:c r="A7" s="84" t="str">
        <x:v>Maximum Learning Songs</x:v>
      </x:c>
      <x:c r="B7" s="84"/>
      <x:c r="C7" s="84" t="str">
        <x:v>Recent-Use Window (Days)</x:v>
      </x:c>
      <x:c r="D7" s="84"/>
      <x:c r="E7" s="84" t="str">
        <x:v>Allowed Recent Repeats</x:v>
      </x:c>
      <x:c r="F7" s="84"/>
      <x:c r="G7" s="84" t="str">
        <x:v>These are planning prompts, not rules.</x:v>
      </x:c>
      <x:c r="H7" s="84"/>
      <x:c r="I7" s="84"/>
      <x:c r="J7" s="84"/>
      <x:c r="K7" s="84"/>
    </x:row>
    <x:row r="8" ht="32" customHeight="1">
      <x:c r="A8" s="86" t="n">
        <x:v>1</x:v>
      </x:c>
      <x:c r="B8" s="86"/>
      <x:c r="C8" s="86" t="n">
        <x:v>21</x:v>
      </x:c>
      <x:c r="D8" s="86"/>
      <x:c r="E8" s="86" t="n">
        <x:v>1</x:v>
      </x:c>
      <x:c r="F8" s="86"/>
      <x:c r="G8" s="86" t="str">
        <x:v>Adjust for the needs of this service.</x:v>
      </x:c>
      <x:c r="H8" s="86"/>
      <x:c r="I8" s="86"/>
      <x:c r="J8" s="86"/>
      <x:c r="K8" s="86"/>
    </x:row>
    <x:row r="10" ht="46" customHeight="1">
      <x:c r="A10" s="48" t="str">
        <x:v>Slot</x:v>
      </x:c>
      <x:c r="B10" s="48" t="str">
        <x:v>Service Function</x:v>
      </x:c>
      <x:c r="C10" s="48" t="str">
        <x:v>Song Title</x:v>
      </x:c>
      <x:c r="D10" s="48" t="str">
        <x:v>Evaluated Key</x:v>
      </x:c>
      <x:c r="E10" s="48" t="str">
        <x:v>Familiarity</x:v>
      </x:c>
      <x:c r="F10" s="48" t="str">
        <x:v>Last Used</x:v>
      </x:c>
      <x:c r="G10" s="48" t="str">
        <x:v>Days Ago</x:v>
      </x:c>
      <x:c r="H10" s="48" t="str">
        <x:v>Uses — 90 Days</x:v>
      </x:c>
      <x:c r="I10" s="48" t="str">
        <x:v>Energy</x:v>
      </x:c>
      <x:c r="J10" s="48" t="str">
        <x:v>Transition / Pastoral Notes</x:v>
      </x:c>
      <x:c r="K10" s="48" t="str">
        <x:v>Flag</x:v>
      </x:c>
    </x:row>
    <x:row r="11" ht="40" customHeight="1">
      <x:c r="A11" s="41" t="n">
        <x:v>1</x:v>
      </x:c>
      <x:c r="B11" s="41" t="str">
        <x:v>Adoration / Praise</x:v>
      </x:c>
      <x:c r="C11" s="41" t="str">
        <x:v>Example Song A — replace me</x:v>
      </x:c>
      <x:c r="D11" s="70" t="str">
        <x:f>IF(C11="","",IFERROR(VLOOKUP(C11,'Approved Repertoire'!$A$5:$P$104,9,FALSE),""))</x:f>
        <x:v>D</x:v>
      </x:c>
      <x:c r="E11" s="70" t="str">
        <x:f>IF(C11="","",IFERROR(VLOOKUP(C11,'Approved Repertoire'!$A$5:$P$104,8,FALSE),""))</x:f>
        <x:v>Core</x:v>
      </x:c>
      <x:c r="F11" s="68" t="n">
        <x:f>IF(C11="","",IFERROR(VLOOKUP(C11,'Approved Repertoire'!$A$5:$P$104,12,FALSE),""))</x:f>
        <x:v>46229</x:v>
      </x:c>
      <x:c r="G11" s="69" t="n">
        <x:f>IF(F11="","",$A$5-F11)</x:f>
        <x:v>21</x:v>
      </x:c>
      <x:c r="H11" s="69" t="n">
        <x:f>IF(C11="","",IFERROR(VLOOKUP(C11,'Approved Repertoire'!$A$5:$P$104,14,FALSE),""))</x:f>
        <x:v>1</x:v>
      </x:c>
      <x:c r="I11" s="69" t="n">
        <x:f>IF(C11="","",IFERROR(VLOOKUP(C11,'Approved Repertoire'!$A$5:$P$104,10,FALSE),""))</x:f>
        <x:v>4</x:v>
      </x:c>
      <x:c r="J11" s="41" t="str">
        <x:v>Example selection—replace or delete.</x:v>
      </x:c>
      <x:c r="K11" s="41" t="str">
        <x:f>IF(C11="","",IF(E11="Learning","LEARNING",IF(AND(G11&lt;&gt;"",G11&lt;=$C$8),"RECENT","")))</x:f>
        <x:v>RECENT</x:v>
      </x:c>
    </x:row>
    <x:row r="12" ht="40" customHeight="1">
      <x:c r="A12" s="41" t="n">
        <x:v>2</x:v>
      </x:c>
      <x:c r="B12" s="41" t="str">
        <x:v>Response</x:v>
      </x:c>
      <x:c r="C12" s="41" t="str">
        <x:v>Example Song B — replace me</x:v>
      </x:c>
      <x:c r="D12" s="70" t="str">
        <x:f>IF(C12="","",IFERROR(VLOOKUP(C12,'Approved Repertoire'!$A$5:$P$104,9,FALSE),""))</x:f>
        <x:v>G</x:v>
      </x:c>
      <x:c r="E12" s="70" t="str">
        <x:f>IF(C12="","",IFERROR(VLOOKUP(C12,'Approved Repertoire'!$A$5:$P$104,8,FALSE),""))</x:f>
        <x:v>Learning</x:v>
      </x:c>
      <x:c r="F12" s="68" t="str">
        <x:f>IF(C12="","",IFERROR(VLOOKUP(C12,'Approved Repertoire'!$A$5:$P$104,12,FALSE),""))</x:f>
      </x:c>
      <x:c r="G12" s="69" t="str">
        <x:f>IF(F12="","",$A$5-F12)</x:f>
      </x:c>
      <x:c r="H12" s="69" t="n">
        <x:f>IF(C12="","",IFERROR(VLOOKUP(C12,'Approved Repertoire'!$A$5:$P$104,14,FALSE),""))</x:f>
        <x:v>0</x:v>
      </x:c>
      <x:c r="I12" s="69" t="n">
        <x:f>IF(C12="","",IFERROR(VLOOKUP(C12,'Approved Repertoire'!$A$5:$P$104,10,FALSE),""))</x:f>
        <x:v>3</x:v>
      </x:c>
      <x:c r="J12" s="41" t="str">
        <x:v>Example learning-song selection—replace or delete.</x:v>
      </x:c>
      <x:c r="K12" s="41" t="str">
        <x:f>IF(C12="","",IF(E12="Learning","LEARNING",IF(AND(G12&lt;&gt;"",G12&lt;=$C$8),"RECENT","")))</x:f>
        <x:v>LEARNING</x:v>
      </x:c>
    </x:row>
    <x:row r="13" ht="40" customHeight="1">
      <x:c r="A13" s="41" t="n">
        <x:v>3</x:v>
      </x:c>
      <x:c r="B13" s="41"/>
      <x:c r="C13" s="41"/>
      <x:c r="D13" s="70" t="str">
        <x:f>IF(C13="","",IFERROR(VLOOKUP(C13,'Approved Repertoire'!$A$5:$P$104,9,FALSE),""))</x:f>
      </x:c>
      <x:c r="E13" s="70" t="str">
        <x:f>IF(C13="","",IFERROR(VLOOKUP(C13,'Approved Repertoire'!$A$5:$P$104,8,FALSE),""))</x:f>
      </x:c>
      <x:c r="F13" s="68" t="str">
        <x:f>IF(C13="","",IFERROR(VLOOKUP(C13,'Approved Repertoire'!$A$5:$P$104,12,FALSE),""))</x:f>
      </x:c>
      <x:c r="G13" s="69" t="str">
        <x:f>IF(F13="","",$A$5-F13)</x:f>
      </x:c>
      <x:c r="H13" s="69" t="str">
        <x:f>IF(C13="","",IFERROR(VLOOKUP(C13,'Approved Repertoire'!$A$5:$P$104,14,FALSE),""))</x:f>
      </x:c>
      <x:c r="I13" s="69" t="str">
        <x:f>IF(C13="","",IFERROR(VLOOKUP(C13,'Approved Repertoire'!$A$5:$P$104,10,FALSE),""))</x:f>
      </x:c>
      <x:c r="J13" s="41"/>
      <x:c r="K13" s="41" t="str">
        <x:f>IF(C13="","",IF(E13="Learning","LEARNING",IF(AND(G13&lt;&gt;"",G13&lt;=$C$8),"RECENT","")))</x:f>
      </x:c>
    </x:row>
    <x:row r="14" ht="40" customHeight="1">
      <x:c r="A14" s="41" t="n">
        <x:v>4</x:v>
      </x:c>
      <x:c r="B14" s="41"/>
      <x:c r="C14" s="41"/>
      <x:c r="D14" s="70" t="str">
        <x:f>IF(C14="","",IFERROR(VLOOKUP(C14,'Approved Repertoire'!$A$5:$P$104,9,FALSE),""))</x:f>
      </x:c>
      <x:c r="E14" s="70" t="str">
        <x:f>IF(C14="","",IFERROR(VLOOKUP(C14,'Approved Repertoire'!$A$5:$P$104,8,FALSE),""))</x:f>
      </x:c>
      <x:c r="F14" s="68" t="str">
        <x:f>IF(C14="","",IFERROR(VLOOKUP(C14,'Approved Repertoire'!$A$5:$P$104,12,FALSE),""))</x:f>
      </x:c>
      <x:c r="G14" s="69" t="str">
        <x:f>IF(F14="","",$A$5-F14)</x:f>
      </x:c>
      <x:c r="H14" s="69" t="str">
        <x:f>IF(C14="","",IFERROR(VLOOKUP(C14,'Approved Repertoire'!$A$5:$P$104,14,FALSE),""))</x:f>
      </x:c>
      <x:c r="I14" s="69" t="str">
        <x:f>IF(C14="","",IFERROR(VLOOKUP(C14,'Approved Repertoire'!$A$5:$P$104,10,FALSE),""))</x:f>
      </x:c>
      <x:c r="J14" s="41"/>
      <x:c r="K14" s="41" t="str">
        <x:f>IF(C14="","",IF(E14="Learning","LEARNING",IF(AND(G14&lt;&gt;"",G14&lt;=$C$8),"RECENT","")))</x:f>
      </x:c>
    </x:row>
    <x:row r="15" ht="40" customHeight="1">
      <x:c r="A15" s="41" t="n">
        <x:v>5</x:v>
      </x:c>
      <x:c r="B15" s="41"/>
      <x:c r="C15" s="41"/>
      <x:c r="D15" s="70" t="str">
        <x:f>IF(C15="","",IFERROR(VLOOKUP(C15,'Approved Repertoire'!$A$5:$P$104,9,FALSE),""))</x:f>
      </x:c>
      <x:c r="E15" s="70" t="str">
        <x:f>IF(C15="","",IFERROR(VLOOKUP(C15,'Approved Repertoire'!$A$5:$P$104,8,FALSE),""))</x:f>
      </x:c>
      <x:c r="F15" s="68" t="str">
        <x:f>IF(C15="","",IFERROR(VLOOKUP(C15,'Approved Repertoire'!$A$5:$P$104,12,FALSE),""))</x:f>
      </x:c>
      <x:c r="G15" s="69" t="str">
        <x:f>IF(F15="","",$A$5-F15)</x:f>
      </x:c>
      <x:c r="H15" s="69" t="str">
        <x:f>IF(C15="","",IFERROR(VLOOKUP(C15,'Approved Repertoire'!$A$5:$P$104,14,FALSE),""))</x:f>
      </x:c>
      <x:c r="I15" s="69" t="str">
        <x:f>IF(C15="","",IFERROR(VLOOKUP(C15,'Approved Repertoire'!$A$5:$P$104,10,FALSE),""))</x:f>
      </x:c>
      <x:c r="J15" s="41"/>
      <x:c r="K15" s="41" t="str">
        <x:f>IF(C15="","",IF(E15="Learning","LEARNING",IF(AND(G15&lt;&gt;"",G15&lt;=$C$8),"RECENT","")))</x:f>
      </x:c>
    </x:row>
    <x:row r="16" ht="40" customHeight="1">
      <x:c r="A16" s="42" t="n">
        <x:v>6</x:v>
      </x:c>
      <x:c r="B16" s="42"/>
      <x:c r="C16" s="42"/>
      <x:c r="D16" s="73" t="str">
        <x:f>IF(C16="","",IFERROR(VLOOKUP(C16,'Approved Repertoire'!$A$5:$P$104,9,FALSE),""))</x:f>
      </x:c>
      <x:c r="E16" s="73" t="str">
        <x:f>IF(C16="","",IFERROR(VLOOKUP(C16,'Approved Repertoire'!$A$5:$P$104,8,FALSE),""))</x:f>
      </x:c>
      <x:c r="F16" s="71" t="str">
        <x:f>IF(C16="","",IFERROR(VLOOKUP(C16,'Approved Repertoire'!$A$5:$P$104,12,FALSE),""))</x:f>
      </x:c>
      <x:c r="G16" s="72" t="str">
        <x:f>IF(F16="","",$A$5-F16)</x:f>
      </x:c>
      <x:c r="H16" s="72" t="str">
        <x:f>IF(C16="","",IFERROR(VLOOKUP(C16,'Approved Repertoire'!$A$5:$P$104,14,FALSE),""))</x:f>
      </x:c>
      <x:c r="I16" s="72" t="str">
        <x:f>IF(C16="","",IFERROR(VLOOKUP(C16,'Approved Repertoire'!$A$5:$P$104,10,FALSE),""))</x:f>
      </x:c>
      <x:c r="J16" s="42"/>
      <x:c r="K16" s="42" t="str">
        <x:f>IF(C16="","",IF(E16="Learning","LEARNING",IF(AND(G16&lt;&gt;"",G16&lt;=$C$8),"RECENT","")))</x:f>
      </x:c>
    </x:row>
    <x:row r="18" ht="36" customHeight="1">
      <x:c r="A18" s="11" t="str">
        <x:v>Songs Planned</x:v>
      </x:c>
      <x:c r="B18" s="11"/>
      <x:c r="C18" s="11" t="str">
        <x:v>Learning Songs</x:v>
      </x:c>
      <x:c r="D18" s="11"/>
      <x:c r="E18" s="11" t="str">
        <x:v>Recent Repeats</x:v>
      </x:c>
      <x:c r="F18" s="11"/>
      <x:c r="G18" s="11" t="str">
        <x:v>Planning Status</x:v>
      </x:c>
      <x:c r="H18" s="11"/>
      <x:c r="I18" s="11"/>
      <x:c r="J18" s="11"/>
      <x:c r="K18" s="11"/>
    </x:row>
    <x:row r="19" ht="36" customHeight="1">
      <x:c r="A19" s="98" t="n">
        <x:f>COUNTA(C11:C16)</x:f>
        <x:v>2</x:v>
      </x:c>
      <x:c r="B19" s="99"/>
      <x:c r="C19" s="99" t="n">
        <x:f>COUNTIF(E11:E16,"Learning")</x:f>
        <x:v>1</x:v>
      </x:c>
      <x:c r="D19" s="99"/>
      <x:c r="E19" s="99" t="n">
        <x:f>COUNTIF(K11:K16,"RECENT")</x:f>
        <x:v>1</x:v>
      </x:c>
      <x:c r="F19" s="99"/>
      <x:c r="G19" s="99" t="str">
        <x:f>IF(A5="","Enter service date",IF(A19=0,"Add songs",IF(C19&gt;A8,"Review learning-song load",IF(E19&gt;E8,"Review recent repeats","Ready for pastoral review"))))</x:f>
        <x:v>Ready for pastoral review</x:v>
      </x:c>
      <x:c r="H19" s="99"/>
      <x:c r="I19" s="99"/>
      <x:c r="J19" s="99"/>
      <x:c r="K19" s="100"/>
    </x:row>
    <x:row r="21">
      <x:c r="A21" s="11" t="str">
        <x:v>Final review questions</x:v>
      </x:c>
    </x:row>
    <x:row r="22" ht="34" customHeight="1">
      <x:c r="A22" s="24" t="str">
        <x:v>☐</x:v>
      </x:c>
      <x:c r="B22" s="16" t="str">
        <x:v>Does the proposed set serve the sermon text and the whole service—not merely repeat its vocabulary?</x:v>
      </x:c>
      <x:c r="C22" s="16"/>
      <x:c r="D22" s="16"/>
      <x:c r="E22" s="16"/>
      <x:c r="F22" s="16"/>
      <x:c r="G22" s="16"/>
      <x:c r="H22" s="16"/>
      <x:c r="I22" s="16"/>
      <x:c r="J22" s="16"/>
      <x:c r="K22" s="16"/>
    </x:row>
    <x:row r="23" ht="34" customHeight="1">
      <x:c r="A23" s="25" t="str">
        <x:v>☐</x:v>
      </x:c>
      <x:c r="B23" s="22" t="str">
        <x:v>Does the set give the congregation a coherent path of address, response, and participation?</x:v>
      </x:c>
      <x:c r="C23" s="22"/>
      <x:c r="D23" s="22"/>
      <x:c r="E23" s="22"/>
      <x:c r="F23" s="22"/>
      <x:c r="G23" s="22"/>
      <x:c r="H23" s="22"/>
      <x:c r="I23" s="22"/>
      <x:c r="J23" s="22"/>
      <x:c r="K23" s="22"/>
    </x:row>
    <x:row r="24" ht="34" customHeight="1">
      <x:c r="A24" s="24" t="str">
        <x:v>☐</x:v>
      </x:c>
      <x:c r="B24" s="16" t="str">
        <x:v>Are the keys, melodies, and arrangements suitable for the congregation and available musicians?</x:v>
      </x:c>
      <x:c r="C24" s="16"/>
      <x:c r="D24" s="16"/>
      <x:c r="E24" s="16"/>
      <x:c r="F24" s="16"/>
      <x:c r="G24" s="16"/>
      <x:c r="H24" s="16"/>
      <x:c r="I24" s="16"/>
      <x:c r="J24" s="16"/>
      <x:c r="K24" s="16"/>
    </x:row>
    <x:row r="25" ht="34" customHeight="1">
      <x:c r="A25" s="25" t="str">
        <x:v>☐</x:v>
      </x:c>
      <x:c r="B25" s="22" t="str">
        <x:v>After pastoral review, enter the final set and service details into Planning by WorshipTools.</x:v>
      </x:c>
      <x:c r="C25" s="22"/>
      <x:c r="D25" s="22"/>
      <x:c r="E25" s="22"/>
      <x:c r="F25" s="22"/>
      <x:c r="G25" s="22"/>
      <x:c r="H25" s="22"/>
      <x:c r="I25" s="22"/>
      <x:c r="J25" s="22"/>
      <x:c r="K25" s="22"/>
    </x:row>
  </x:sheetData>
  <x:mergeCells>
    <x:mergeCell ref="A1:K1"/>
    <x:mergeCell ref="A2:K2"/>
    <x:mergeCell ref="A4:B4"/>
    <x:mergeCell ref="C4:D4"/>
    <x:mergeCell ref="E4:H4"/>
    <x:mergeCell ref="I4:K4"/>
    <x:mergeCell ref="A5:B5"/>
    <x:mergeCell ref="C5:D5"/>
    <x:mergeCell ref="E5:H5"/>
    <x:mergeCell ref="I5:K5"/>
    <x:mergeCell ref="A7:B7"/>
    <x:mergeCell ref="C7:D7"/>
    <x:mergeCell ref="E7:F7"/>
    <x:mergeCell ref="G7:K7"/>
    <x:mergeCell ref="A8:B8"/>
    <x:mergeCell ref="C8:D8"/>
    <x:mergeCell ref="E8:F8"/>
    <x:mergeCell ref="G8:K8"/>
    <x:mergeCell ref="A18:B18"/>
    <x:mergeCell ref="C18:D18"/>
    <x:mergeCell ref="E18:F18"/>
    <x:mergeCell ref="G18:K18"/>
    <x:mergeCell ref="A19:B19"/>
    <x:mergeCell ref="C19:D19"/>
    <x:mergeCell ref="E19:F19"/>
    <x:mergeCell ref="G19:K19"/>
    <x:mergeCell ref="A21:K21"/>
    <x:mergeCell ref="B22:K22"/>
    <x:mergeCell ref="B23:K23"/>
    <x:mergeCell ref="B24:K24"/>
    <x:mergeCell ref="B25:K25"/>
  </x:mergeCells>
  <x:conditionalFormatting sqref="K11:K16">
    <x:cfRule type="containsText" dxfId="5" priority="1" operator="containsText" text="LEARNING"/>
    <x:cfRule type="containsText" dxfId="6" priority="2" operator="containsText" text="RECENT"/>
  </x:conditionalFormatting>
  <x:conditionalFormatting sqref="C11:C16">
    <x:cfRule type="duplicateValues" dxfId="7" priority="3"/>
  </x:conditionalFormatting>
  <x:conditionalFormatting sqref="G19:K19">
    <x:cfRule type="containsText" dxfId="8" priority="4" operator="containsText" text="Ready"/>
    <x:cfRule type="containsText" dxfId="9" priority="5" operator="containsText" text="Review"/>
  </x:conditionalFormatting>
  <x:dataValidations count="2">
    <x:dataValidation type="list" sqref="B11:B16">
      <x:formula1>"Call to Worship,Adoration / Praise,Confession / Lament,Assurance,Petition / Intercession,Illumination,Response,Communion,Baptism,Offering,Sending / Benediction,Other"</x:formula1>
    </x:dataValidation>
    <x:dataValidation type="list" sqref="C11:C16">
      <x:formula1>'Approved Repertoire'!$A$5:$A$104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40" hidden="0" customWidth="1"/>
    <x:col min="3" max="3" width="4" hidden="0" customWidth="1"/>
    <x:col min="4" max="4" width="27" hidden="0" customWidth="1"/>
    <x:col min="5" max="5" width="40" hidden="0" customWidth="1"/>
    <x:col min="6" max="6" width="4" hidden="0" customWidth="1"/>
  </x:cols>
  <x:sheetData>
    <x:row r="1" ht="30" customHeight="1">
      <x:c r="A1" s="3" t="str">
        <x:v>Lists &amp; Settings</x:v>
      </x:c>
    </x:row>
    <x:row r="2" ht="30" customHeight="1">
      <x:c r="A2" s="7" t="str">
        <x:v>Definitions and dropdown choices used throughout the workbook.</x:v>
      </x:c>
    </x:row>
    <x:row r="4">
      <x:c r="A4" s="11" t="str">
        <x:v>Service Function</x:v>
      </x:c>
      <x:c r="B4" s="11" t="str">
        <x:v>Definition</x:v>
      </x:c>
      <x:c r="D4" s="11" t="str">
        <x:v>Familiarity</x:v>
      </x:c>
      <x:c r="E4" s="11" t="str">
        <x:v>Definition</x:v>
      </x:c>
    </x:row>
    <x:row r="5" ht="34" customHeight="1">
      <x:c r="A5" s="35" t="str">
        <x:v>Call to Worship</x:v>
      </x:c>
      <x:c r="B5" s="35" t="str">
        <x:v>Opens the gathered service by calling the congregation to worship.</x:v>
      </x:c>
      <x:c r="D5" s="35" t="str">
        <x:v>Core</x:v>
      </x:c>
      <x:c r="E5" s="35" t="str">
        <x:v>A deeply established song suitable for frequent use.</x:v>
      </x:c>
    </x:row>
    <x:row r="6" ht="34" customHeight="1">
      <x:c r="A6" s="35" t="str">
        <x:v>Adoration / Praise</x:v>
      </x:c>
      <x:c r="B6" s="35" t="str">
        <x:v>Responds to God’s character, works, and glory.</x:v>
      </x:c>
      <x:c r="D6" s="35" t="str">
        <x:v>Familiar</x:v>
      </x:c>
      <x:c r="E6" s="35" t="str">
        <x:v>The congregation knows it without special teaching.</x:v>
      </x:c>
    </x:row>
    <x:row r="7" ht="34" customHeight="1">
      <x:c r="A7" s="35" t="str">
        <x:v>Confession / Lament</x:v>
      </x:c>
      <x:c r="B7" s="35" t="str">
        <x:v>Expresses repentance, sorrow, dependence, or grief.</x:v>
      </x:c>
      <x:c r="D7" s="35" t="str">
        <x:v>Learning</x:v>
      </x:c>
      <x:c r="E7" s="35" t="str">
        <x:v>New or still requiring deliberate repetition.</x:v>
      </x:c>
    </x:row>
    <x:row r="8" ht="34" customHeight="1">
      <x:c r="A8" s="35" t="str">
        <x:v>Assurance</x:v>
      </x:c>
      <x:c r="B8" s="35" t="str">
        <x:v>Declares biblical comfort, pardon, grace, or confidence in God.</x:v>
      </x:c>
      <x:c r="D8" s="35" t="str">
        <x:v>Seasonal</x:v>
      </x:c>
      <x:c r="E8" s="35" t="str">
        <x:v>Primarily associated with a church-calendar season or occasion.</x:v>
      </x:c>
    </x:row>
    <x:row r="9" ht="34" customHeight="1">
      <x:c r="A9" s="35" t="str">
        <x:v>Petition / Intercession</x:v>
      </x:c>
      <x:c r="B9" s="35" t="str">
        <x:v>Asks God to act for the church, neighbor, or world.</x:v>
      </x:c>
      <x:c r="D9" s="36" t="str">
        <x:v>Resting</x:v>
      </x:c>
      <x:c r="E9" s="36" t="str">
        <x:v>Temporarily withheld from normal rotation.</x:v>
      </x:c>
    </x:row>
    <x:row r="10" ht="34" customHeight="1">
      <x:c r="A10" s="35" t="str">
        <x:v>Illumination</x:v>
      </x:c>
      <x:c r="B10" s="35" t="str">
        <x:v>Prepares the congregation to hear and receive the Word.</x:v>
      </x:c>
    </x:row>
    <x:row r="11" ht="34" customHeight="1">
      <x:c r="A11" s="35" t="str">
        <x:v>Response</x:v>
      </x:c>
      <x:c r="B11" s="35" t="str">
        <x:v>Responds to the sermon, Scripture reading, or proclaimed truth.</x:v>
      </x:c>
      <x:c r="D11" s="11" t="str">
        <x:v>Approval / Library Status</x:v>
      </x:c>
      <x:c r="E11" s="11" t="str">
        <x:v>Meaning</x:v>
      </x:c>
    </x:row>
    <x:row r="12" ht="34" customHeight="1">
      <x:c r="A12" s="35" t="str">
        <x:v>Communion</x:v>
      </x:c>
      <x:c r="B12" s="35" t="str">
        <x:v>Serves the Lord’s Supper.</x:v>
      </x:c>
      <x:c r="D12" s="35" t="str">
        <x:v>Strong Candidate</x:v>
      </x:c>
      <x:c r="E12" s="35" t="str">
        <x:v>Approved with a score of 4.0 or higher.</x:v>
      </x:c>
    </x:row>
    <x:row r="13" ht="34" customHeight="1">
      <x:c r="A13" s="35" t="str">
        <x:v>Baptism</x:v>
      </x:c>
      <x:c r="B13" s="35" t="str">
        <x:v>Serves or responds to baptism.</x:v>
      </x:c>
      <x:c r="D13" s="35" t="str">
        <x:v>Candidate with Planning</x:v>
      </x:c>
      <x:c r="E13" s="35" t="str">
        <x:v>Approved with a score from 3.0 to 3.9.</x:v>
      </x:c>
    </x:row>
    <x:row r="14" ht="34" customHeight="1">
      <x:c r="A14" s="35" t="str">
        <x:v>Offering</x:v>
      </x:c>
      <x:c r="B14" s="35" t="str">
        <x:v>Accompanies giving or stewardship emphasis.</x:v>
      </x:c>
      <x:c r="D14" s="35" t="str">
        <x:v>Resting</x:v>
      </x:c>
      <x:c r="E14" s="35" t="str">
        <x:v>Approved but temporarily removed from rotation.</x:v>
      </x:c>
    </x:row>
    <x:row r="15" ht="34" customHeight="1">
      <x:c r="A15" s="35" t="str">
        <x:v>Sending / Benediction</x:v>
      </x:c>
      <x:c r="B15" s="35" t="str">
        <x:v>Sends the congregation in faith and obedience.</x:v>
      </x:c>
      <x:c r="D15" s="36" t="str">
        <x:v>Archived</x:v>
      </x:c>
      <x:c r="E15" s="36" t="str">
        <x:v>Retained for history but not currently considered.</x:v>
      </x:c>
    </x:row>
    <x:row r="16" ht="34" customHeight="1">
      <x:c r="A16" s="36" t="str">
        <x:v>Other</x:v>
      </x:c>
      <x:c r="B16" s="36" t="str">
        <x:v>A function not captured above.</x:v>
      </x:c>
    </x:row>
    <x:row r="18" ht="25" customHeight="1">
      <x:c r="A18" s="30" t="str">
        <x:v>Default planning assumptions
• One Learning song per service
• Recent-use window: 21 days
• One recent repeat may be acceptable
These are editable on Set Planner for each service and should be revised after field testing.</x:v>
      </x:c>
    </x:row>
    <x:row r="19" ht="25" customHeight="1"/>
    <x:row r="20" ht="25" customHeight="1"/>
    <x:row r="21" ht="25" customHeight="1"/>
  </x:sheetData>
  <x:mergeCells>
    <x:mergeCell ref="A1:F1"/>
    <x:mergeCell ref="A2:F2"/>
    <x:mergeCell ref="A18:F21"/>
  </x:mergeCells>
  <x:pageMargins left="0.7" right="0.7" top="0.75" bottom="0.75" header="0.3" footer="0.3"/>
</x:worksheet>
</file>